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 activeTab="1"/>
  </bookViews>
  <sheets>
    <sheet name="прил1" sheetId="11" r:id="rId1"/>
    <sheet name="прил 2" sheetId="6" r:id="rId2"/>
    <sheet name="прил 3" sheetId="3" r:id="rId3"/>
    <sheet name="прил 4" sheetId="2" r:id="rId4"/>
    <sheet name="прил 5" sheetId="12" r:id="rId5"/>
    <sheet name="прил 6" sheetId="14" r:id="rId6"/>
    <sheet name="прил 7" sheetId="25" r:id="rId7"/>
  </sheets>
  <definedNames>
    <definedName name="_xlnm.Print_Area" localSheetId="1">'прил 2'!$A$1:$E$51</definedName>
    <definedName name="_xlnm.Print_Area" localSheetId="2">'прил 3'!$A$1:$I$119</definedName>
    <definedName name="_xlnm.Print_Area" localSheetId="3">'прил 4'!$A$1:$J$113</definedName>
    <definedName name="_xlnm.Print_Area" localSheetId="4">'прил 5'!$A$1:$I$116</definedName>
    <definedName name="_xlnm.Print_Area" localSheetId="0">прил1!$A$1:$E$22</definedName>
    <definedName name="_xlnm.Print_Titles" localSheetId="1">'прил 2'!$11:$11</definedName>
    <definedName name="_xlnm.Print_Titles" localSheetId="2">'прил 3'!$10:$10</definedName>
    <definedName name="_xlnm.Print_Titles" localSheetId="3">'прил 4'!#REF!</definedName>
    <definedName name="_xlnm.Print_Titles" localSheetId="4">'прил 5'!$12:$12</definedName>
    <definedName name="_xlnm._FilterDatabase" localSheetId="2" hidden="1">'прил 3'!$A$10:$G$50</definedName>
    <definedName name="_xlnm._FilterDatabase" localSheetId="3" hidden="1">'прил 4'!#REF!</definedName>
    <definedName name="_xlnm._FilterDatabase" localSheetId="4" hidden="1">'прил 5'!$A$12:$F$13</definedName>
  </definedNames>
  <calcPr calcId="144525"/>
</workbook>
</file>

<file path=xl/sharedStrings.xml><?xml version="1.0" encoding="utf-8"?>
<sst xmlns="http://schemas.openxmlformats.org/spreadsheetml/2006/main" count="1436" uniqueCount="382">
  <si>
    <t xml:space="preserve">                                                                                                                                          Приложение № 1</t>
  </si>
  <si>
    <t>к  Решению   №43/149 Собрания депутатов Калиновского сельсовета</t>
  </si>
  <si>
    <t xml:space="preserve">"О бюджете Калиновского сельсовета Хомутовского района </t>
  </si>
  <si>
    <t>Курской области на 2024 год и на плановый период 2025 и 2026 годов"</t>
  </si>
  <si>
    <t>21 декабря 2023г.</t>
  </si>
  <si>
    <t>Источники внутреннего финансирования дефицита</t>
  </si>
  <si>
    <t>бюджета Калиновского сельсовета Хомутовского района Курской области на 2024 год</t>
  </si>
  <si>
    <t>и на плановый период 2025 и 2026 годов</t>
  </si>
  <si>
    <t>(рублей)</t>
  </si>
  <si>
    <t>Код группы, подгруппы, статьи и вида источников</t>
  </si>
  <si>
    <t>Наименование</t>
  </si>
  <si>
    <t>Сумма на 2024 год</t>
  </si>
  <si>
    <t>Сумма на 2025 год</t>
  </si>
  <si>
    <t>Сумма на 2026 год</t>
  </si>
  <si>
    <t>000 01  00  00  00  00  0000  000</t>
  </si>
  <si>
    <t>Источники внутреннего финансирования дефицитов бюджета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</si>
  <si>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</si>
  <si>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</si>
  <si>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</si>
  <si>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</si>
  <si>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</si>
  <si>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</si>
  <si>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</si>
  <si>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</si>
  <si>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000 01  05  02  01  13  0000  510</t>
  </si>
  <si>
    <t>Увеличение прочих остатков денежных средств  бюджетов городских поселений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</si>
  <si>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</si>
  <si>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</si>
  <si>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</si>
  <si>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</si>
  <si>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</si>
  <si>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</si>
  <si>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000 01  05  02  01  13  0000  610</t>
  </si>
  <si>
    <t>Уменьшение прочих остатков денежных средств  бюджетов городских поселений</t>
  </si>
  <si>
    <t>Итого источников финансирования дефицитов бюджетов</t>
  </si>
  <si>
    <t>Приложение №2</t>
  </si>
  <si>
    <t>к Решению №43/149        Собрания депутатов Калиновского сельсовета Хомутовского района Курской области</t>
  </si>
  <si>
    <t>Курской области на 2024 год  и на плановый период 2025 и 2026 годов"</t>
  </si>
  <si>
    <t>Поступления доходов в бюджет Калиновского Хомутовского района Курской области</t>
  </si>
  <si>
    <t xml:space="preserve"> в 2024 году и на плановый период 2025-2026г.г.</t>
  </si>
  <si>
    <t>рублей</t>
  </si>
  <si>
    <t>Код бюджетной классификации Российской    Федерации</t>
  </si>
  <si>
    <t>Наименование доходов</t>
  </si>
  <si>
    <t>Сумма  на 2024 год</t>
  </si>
  <si>
    <t>Сумма  на 2025 год</t>
  </si>
  <si>
    <t>Сумма  на 2026 год</t>
  </si>
  <si>
    <t>ВСЕГО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</si>
  <si>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</si>
  <si>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</si>
  <si>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</si>
  <si>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</si>
  <si>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</si>
  <si>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</si>
  <si>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</si>
  <si>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</si>
  <si>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</si>
  <si>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</si>
  <si>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</si>
  <si>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</t>
  </si>
  <si>
    <t>1 01 0213 01 0000 110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</si>
  <si>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</si>
  <si>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</si>
  <si>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</si>
  <si>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105 00000 00 0000 000</t>
  </si>
  <si>
    <t>НАЛОГИ НА СОВОКУПНЫЙ ДОХОД</t>
  </si>
  <si>
    <t>105 03000 01 0000 110</t>
  </si>
  <si>
    <t>Единый сельскохозяйственный налог</t>
  </si>
  <si>
    <t xml:space="preserve">105 03010 01 0000 110 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</si>
  <si>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</si>
  <si>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</si>
  <si>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</si>
  <si>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</si>
  <si>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</si>
  <si>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</si>
  <si>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</si>
  <si>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</si>
  <si>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1 06 06030 03 0000 110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</si>
  <si>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</si>
  <si>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</si>
  <si>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</si>
  <si>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</si>
  <si>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</si>
  <si>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</si>
  <si>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</si>
  <si>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</si>
  <si>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</si>
  <si>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</si>
  <si>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</si>
  <si>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</si>
  <si>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</si>
  <si>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</si>
  <si>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</si>
  <si>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</si>
  <si>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</si>
  <si>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</si>
  <si>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</si>
  <si>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</si>
  <si>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</si>
  <si>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2 02 16001 00 0000 150</t>
  </si>
  <si>
    <t>Дотации на выравнивание бюджетной обеспеченности</t>
  </si>
  <si>
    <t>2 02 16001 10 0000 150</t>
  </si>
  <si>
    <t>Дотации бюджетам сельских поселений на выравнивание бюджетной обеспеченности</t>
  </si>
  <si>
    <t>2 02 20000 00 0000 150</t>
  </si>
  <si>
    <t>Субсидии бюджетам бюджетной системы Российской Федерации (межбюджетные субсидии)</t>
  </si>
  <si>
    <t>2 02 25555 00 0000 150</t>
  </si>
  <si>
    <t>Субсидии бюджетам на  реализацию программ формирования современной городской среды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</si>
  <si>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</si>
  <si>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</si>
  <si>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2 02 30000 00 0000 150</t>
  </si>
  <si>
    <t>Субвенции бюджетам субъектов Российской Федерации муниципальных образований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</si>
  <si>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</si>
  <si>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</si>
  <si>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</si>
  <si>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</si>
  <si>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</si>
  <si>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</si>
  <si>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</si>
  <si>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</si>
  <si>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</si>
  <si>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</si>
  <si>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№3</t>
  </si>
  <si>
    <t>к  Решению  №43/149  Собрания депутатов</t>
  </si>
  <si>
    <t>Калиновского сельсовета Хомутовского района Курской области</t>
  </si>
  <si>
    <t>"О бюджете Калиновского сельсовета Хомутовского района</t>
  </si>
  <si>
    <t>Распределение бюджетных ассигнований по разделам, подразделам, целевым статьям (муниципальным программам поселка Хомутовка и непрограммным направлениям деятельности), группам видов расходов классификации расходов  местного бюджета на 2024 год и на плановый период 2025 и 2026 годов</t>
  </si>
  <si>
    <t>Рз</t>
  </si>
  <si>
    <t>ПР</t>
  </si>
  <si>
    <t>ЦСР</t>
  </si>
  <si>
    <t>ВР</t>
  </si>
  <si>
    <t>В С Е Г О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</si>
  <si>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</si>
  <si>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</si>
  <si>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</si>
  <si>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</si>
  <si>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</si>
  <si>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</si>
  <si>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 xml:space="preserve">71  </t>
  </si>
  <si>
    <t>Глава муниципального образования</t>
  </si>
  <si>
    <t>71 1 00</t>
  </si>
  <si>
    <t>Обеспечение деятельности и выполнение функций органов местного самоуправления</t>
  </si>
  <si>
    <t>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</si>
  <si>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</si>
  <si>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</si>
  <si>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</si>
  <si>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</si>
  <si>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</si>
  <si>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 xml:space="preserve">73 </t>
  </si>
  <si>
    <t>Обеспечение деятельности администрации муниципального образования</t>
  </si>
  <si>
    <t>73 1 00</t>
  </si>
  <si>
    <t>Иные бюджетные ассигнования</t>
  </si>
  <si>
    <t>800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</si>
  <si>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</si>
  <si>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</si>
  <si>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Содержание работника, осуществляющего выполнение переданных полномочий от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</si>
  <si>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</si>
  <si>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</si>
  <si>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</si>
  <si>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75</t>
  </si>
  <si>
    <t>Расходы по переданным полномочиям из бюджета поселка бюджету муниципального района на содержание ревизора по внешнему муниципальному контролю</t>
  </si>
  <si>
    <t>75 3 00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</si>
  <si>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</si>
  <si>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П1484</t>
  </si>
  <si>
    <t>Межбюджетные трансферты</t>
  </si>
  <si>
    <t>500</t>
  </si>
  <si>
    <t>Осуществление переданных полномочий от поселений муниципальному району в сфере внутреннего муниципального финансового контроля</t>
  </si>
  <si>
    <t>П1485</t>
  </si>
  <si>
    <t>Другие общегосударственные вопросы</t>
  </si>
  <si>
    <t>13</t>
  </si>
  <si>
    <t xml:space="preserve">Муниципальная программа Калиновского сельсовета Хомутовского района Курской области "Развитие муниципальной службы в Калиновском сельсовете Хомутовского района Курской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</si>
  <si>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</t>
  </si>
  <si>
    <t>Подпрограмма "Реализация мероприятий, напрвленных на развитие муниципальной службы" муниципальной программы "Развитие муниципальной  службы в Калиновском сельсовете Хомутовского района Курской области"</t>
  </si>
  <si>
    <t>09 1 01</t>
  </si>
  <si>
    <t>Основное мероприятие "Обеспечение материально-техническими ресурсами и информационно-коммуникационное сопровождение рабочих мест муниципальных служащих Администрации Калиновского сельсовета Хомутовского района Курской области"</t>
  </si>
  <si>
    <t>С1437</t>
  </si>
  <si>
    <t>Закупка товаров, работ и услуг для обеспечения государственных (муниципальных) нужд</t>
  </si>
  <si>
    <t>200</t>
  </si>
  <si>
    <t>Программа "Профилактика правонарушений на территории муниципального образования Калиновского сельсовета Хомутовского района Курской области"</t>
  </si>
  <si>
    <t>12000</t>
  </si>
  <si>
    <t>Муниципальная программа "Профилактика правонарушений на территории муниципального образования Калиновского сельсовета Хомутовского района Курской области"</t>
  </si>
  <si>
    <t>12100</t>
  </si>
  <si>
    <t>Подпрограмма "Обеспечение правопорядка на территории Калиновского сельсовета Хомутовского района Курской области"</t>
  </si>
  <si>
    <t>12101</t>
  </si>
  <si>
    <t>Расходы на софинансирование расходных обязательств муниципальных образований Курской области на оказание поддержки гражданам и их объединениям, участвующим в охране общественного порядка за счет средств местного бюджета</t>
  </si>
  <si>
    <t>S2838</t>
  </si>
  <si>
    <t>Реализация государственных функций, связанных с общегосударственным управлением</t>
  </si>
  <si>
    <t>Выполнение других обязательств органа местного самоуправления</t>
  </si>
  <si>
    <t>76 1 00</t>
  </si>
  <si>
    <t>Выполнение других (прочих) обязательств органа местного самоуправления</t>
  </si>
  <si>
    <t>С1404</t>
  </si>
  <si>
    <t>Непрограммная деятельность органов местного самоуправления</t>
  </si>
  <si>
    <t xml:space="preserve">77 </t>
  </si>
  <si>
    <t>Непрограммные расходы органов местного самоуправления</t>
  </si>
  <si>
    <t>77 2 00</t>
  </si>
  <si>
    <t>Осуществление переданных полномочий от муниципального района по проведению на территории поселения мероприятий по выявлению правообладателей ранее учтенных объектов недвижимости</t>
  </si>
  <si>
    <t>П1467</t>
  </si>
  <si>
    <t>Реализация мероприятий по распространению официальной информации</t>
  </si>
  <si>
    <t>С1439</t>
  </si>
  <si>
    <t>Мероприятия в области имущественных отношений</t>
  </si>
  <si>
    <t>С1467</t>
  </si>
  <si>
    <t>Мероприятия в области земельных отношений</t>
  </si>
  <si>
    <t>С1468</t>
  </si>
  <si>
    <t>НАЦИОНАЛЬНАЯ ОБОРОНА</t>
  </si>
  <si>
    <t>Мобилизационная и вневойсковая подготовка</t>
  </si>
  <si>
    <t>03</t>
  </si>
  <si>
    <t>77 2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</si>
  <si>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</si>
  <si>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</si>
  <si>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</si>
  <si>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</si>
  <si>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</si>
  <si>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«Защита населения и территории  от чрезвычайных ситуаций, обеспечение пожарной безопасности и безопасности людей на водных объектах на территории Калиновского сельсовета Хомутовского района Курской области"</t>
  </si>
  <si>
    <t>Подпрограмма "Пожарная безопасность" муниципальной программы Калиновского сельсовета Хомутовского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Калиновском сельсовете Хомутовского района Курской области"</t>
  </si>
  <si>
    <t xml:space="preserve">13 1 </t>
  </si>
  <si>
    <t>Основное мероприятие "Обеспечение первичных мер пожарной безопасности в границах муниципального образования"</t>
  </si>
  <si>
    <t>13 1 01</t>
  </si>
  <si>
    <t>Обеспечение первичных мер пожарной безопасности в границах населенных пунктов муниципальных образований</t>
  </si>
  <si>
    <t>С1415</t>
  </si>
  <si>
    <t>НАЦИОНАЛЬНАЯ ЭКОНОМИКА</t>
  </si>
  <si>
    <t>Дорожное хозяйство (дорожные фонды)</t>
  </si>
  <si>
    <t>Осуществление переданных полномочий по дорожной деятельности в отношении автомобильных дорог местного значения в границах РФ, за исключением полномочий по проектированию и строительству дорог местного значения</t>
  </si>
  <si>
    <t>П1424</t>
  </si>
  <si>
    <t>Другие вопросы в области национальной экономики</t>
  </si>
  <si>
    <t>12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</si>
  <si>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</si>
  <si>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 xml:space="preserve">77 2 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</si>
  <si>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</si>
  <si>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13600</t>
  </si>
  <si>
    <t>Реализация мер по внесению в государственный кадастр недвижимости сведений о границах муниципальных образований и границах населенных пунктов</t>
  </si>
  <si>
    <t>S3600</t>
  </si>
  <si>
    <t>ЖИЛИЩНО-КОММУНАЛЬНОЕ ХОЗЯЙСТВО</t>
  </si>
  <si>
    <t>05</t>
  </si>
  <si>
    <t>Коммунальное хозяйство</t>
  </si>
  <si>
    <t>Осуществление переданных пономочий по обеспечению населения экологически чистой питьевой водой</t>
  </si>
  <si>
    <t>П1427</t>
  </si>
  <si>
    <t>Благоустройство</t>
  </si>
  <si>
    <t xml:space="preserve">Муниципальная программа Калиновского сельсовета Хомутовского района Курской области "Обеспечение доступным и комфортным жильем и коммунальными услугами граждан Калиновского сельсовета Хомутовского района Курской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</si>
  <si>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07 </t>
  </si>
  <si>
    <t>Подпрограмма 3 "Обеспечение качественными услугами ЖКХ населения Калиновского сельсовета Хомутовского района Курской области" муниципальной программы  Калиновского сельсовета Хомутовского района Курской области "Обеспечение доступным и комфортным жильем и коммунальными услугами граждан Калиновского сельсовета Хомутовского района Курской области"</t>
  </si>
  <si>
    <t xml:space="preserve">07 3 </t>
  </si>
  <si>
    <t>Основное мероприятие 3.1 "Содействие в мероприятиях по благоустройству территории населенных пунктов муниципального образования "Калиновский сельсовет"</t>
  </si>
  <si>
    <t>07 3 02</t>
  </si>
  <si>
    <t>Мероприятия по благоустройству</t>
  </si>
  <si>
    <t>С1433</t>
  </si>
  <si>
    <t>07 3 03</t>
  </si>
  <si>
    <t xml:space="preserve">Муниципальная программа "Формирование современной городской среды в с. Калиновка Хомутовского района Курской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</si>
  <si>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</t>
  </si>
  <si>
    <t>Подпрограмма "Благоустройство дворовых территорий многоквартирных домов, наиболее посещаемых территорий общего пользования, расположенных на территории с. Калиновка</t>
  </si>
  <si>
    <t>14 1</t>
  </si>
  <si>
    <t xml:space="preserve">Мероприятие «Формирование современной городской среды» за счет местного бюджета  </t>
  </si>
  <si>
    <t>14 1 01</t>
  </si>
  <si>
    <t>С5550</t>
  </si>
  <si>
    <t>Закупка товаров, услуг для обеспечения государственных (муниципальных нужд)</t>
  </si>
  <si>
    <t>Основное мероприятие "Реализация регионального проекта "Формирование современной городской среды"</t>
  </si>
  <si>
    <t>14 1F2</t>
  </si>
  <si>
    <t>Реализация программ формирования современной городской среды</t>
  </si>
  <si>
    <t>55550</t>
  </si>
  <si>
    <t>14 1 F2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</si>
  <si>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</si>
  <si>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</si>
  <si>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</si>
  <si>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</si>
  <si>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02 2 01</t>
  </si>
  <si>
    <t>Социальные выплаты гражданам, кроме публичных нормативных социальных выплат</t>
  </si>
  <si>
    <t>С 1445</t>
  </si>
  <si>
    <t>Пенсии, пособия, выплачиваемые работодателями, нанимателями бывшим работникам</t>
  </si>
  <si>
    <t>300</t>
  </si>
  <si>
    <t>ФИЗИЧЕСКАЯ КУЛЬТУРА И СПОРТ</t>
  </si>
  <si>
    <t>Массовый спорт</t>
  </si>
  <si>
    <t>11</t>
  </si>
  <si>
    <t>Муниципальная программа  «Развитие физической культуры и спорта в Калиновском сельсовете Хомутовского района Курской области"</t>
  </si>
  <si>
    <t>08</t>
  </si>
  <si>
    <t>Подпрограмма «Реализация муниципальной политики в сфере физической культуры и спорта» муниципальной программы Калиновского сельсовета Хомутовского района Курской области "Развитие физической культуры и спорта в Калиновском сельсовете Хомутовского района Курской области"</t>
  </si>
  <si>
    <t>08 2</t>
  </si>
  <si>
    <t>Основное мероприятие"Развитие массовой физической культуры и спорта, физическое воспитание"</t>
  </si>
  <si>
    <t>08 2 01</t>
  </si>
  <si>
    <t>Создание условий, обеспечивающих повышение мотивации жителей муниципального образования "Калиновский сельсовет" к регулярным занятиям физической культурой и спортом и ведению здорового образа жизни</t>
  </si>
  <si>
    <t xml:space="preserve">08 2 01 </t>
  </si>
  <si>
    <t>С1406</t>
  </si>
  <si>
    <t>Приложение №4</t>
  </si>
  <si>
    <t>к  Решению №43/149 Собрания депутатов</t>
  </si>
  <si>
    <t>Ведомственная структура расходов местного бюджета на 2024 год и на плановый период 2025 и 2026 годов</t>
  </si>
  <si>
    <t>ГРБС</t>
  </si>
  <si>
    <t>001</t>
  </si>
  <si>
    <t>12 1 01</t>
  </si>
  <si>
    <t>Приложение №5</t>
  </si>
  <si>
    <t xml:space="preserve">к Решению №43/149 Собрания Депутатов </t>
  </si>
  <si>
    <t>Калиновского сельсовета</t>
  </si>
  <si>
    <t>Распределение бюджетных ассигнований по целевым статьям (муниципальным программам Калиновского сельсовета Хомутовского района Курской области и непрограммным направлениям деятельности), группам видов расходов классификации расходов бюджета  Калиновского сельсовета Хомутовского района Курской области на 2024 год  и на плановый период 2025 и 2026 годов</t>
  </si>
  <si>
    <t>2</t>
  </si>
  <si>
    <t>Всего</t>
  </si>
  <si>
    <t>Условно  утвержденные расходы</t>
  </si>
  <si>
    <t>Жилищно - коммунальное хозяйство</t>
  </si>
  <si>
    <t>05 03</t>
  </si>
  <si>
    <t>07 0 00 00000</t>
  </si>
  <si>
    <t>07 3 00 00000</t>
  </si>
  <si>
    <t>07 3 02 00000</t>
  </si>
  <si>
    <t>07 3 02 С1433</t>
  </si>
  <si>
    <t>14 1 00 00000</t>
  </si>
  <si>
    <t>14 1 01 00000</t>
  </si>
  <si>
    <t>14 1 01 С5550</t>
  </si>
  <si>
    <t>Муниципальная программа «Формирование современной городской среды в Калиновском сельсовете Хомутовского района Курской области на 2018-2022 годы»</t>
  </si>
  <si>
    <t>14 0 00 00000</t>
  </si>
  <si>
    <t>Реализация регионального проекта «Формирование современной городской среды»</t>
  </si>
  <si>
    <t>14 1 F2 55550</t>
  </si>
  <si>
    <t>08 0</t>
  </si>
  <si>
    <t>08 2 0</t>
  </si>
  <si>
    <t>Создание условий, обеспечивающих повышение мотивации жителей муниципального образования "поселок Хомутовка" к регулярным занятиям физической культурой и спортом и ведению здорового образа жизни</t>
  </si>
  <si>
    <t>08 2 01 С1406</t>
  </si>
  <si>
    <t>Муниципальная программа «Защита населения и территории  от чрезвычайных ситуаций, обеспечение пожарной безопасности и безопасности людей на водных объектах на территории муниципального образования Калиновский сельсовет Хомутовского района Курской области"</t>
  </si>
  <si>
    <t>13 1 01 С1415</t>
  </si>
  <si>
    <t>Другие вопросы в области национальной безопасности и правоохранительной деятельности</t>
  </si>
  <si>
    <t xml:space="preserve">12 </t>
  </si>
  <si>
    <t>12 1</t>
  </si>
  <si>
    <t>Основное мероприятие "Материально-техническое обеспечение деятельности народных дружин, участвующих в охране общественного порядка"</t>
  </si>
  <si>
    <t>12 1 01 С1435</t>
  </si>
  <si>
    <t>Материально-техническое обеспечение деятельности народных дружин, участвующих в охране общественного порядка</t>
  </si>
  <si>
    <t>Муниципальная программа "Социальная поддержка граждан  Калиновского сельсовета Хомутовского района Курской области"</t>
  </si>
  <si>
    <t>10 01</t>
  </si>
  <si>
    <t>Подпрограмма 2 "Развитие мер социальной поддержки отдельных категорий граждан" муниципальной программы  "Социальная поддержка граждан  Калиновского сельсовета Хомутовского района Курской области"</t>
  </si>
  <si>
    <t>02 2</t>
  </si>
  <si>
    <t>Основное мероприятие "Социальное обеспечение и иные выплаты населению"</t>
  </si>
  <si>
    <t>02 2 01 С1445</t>
  </si>
  <si>
    <t>09 1 01 С1437</t>
  </si>
  <si>
    <t xml:space="preserve">Обеспечение функционирования главы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</si>
  <si>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71 1 </t>
  </si>
  <si>
    <t>71 1 00 С1402</t>
  </si>
  <si>
    <t xml:space="preserve">Обеспечение функционирования местных администраций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</si>
  <si>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73 1 </t>
  </si>
  <si>
    <t>73 1 00 С1402</t>
  </si>
  <si>
    <t>73 1 00 П1490</t>
  </si>
  <si>
    <t xml:space="preserve">Обеспечение деятельности контрольно-счетных органов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</si>
  <si>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75 3 </t>
  </si>
  <si>
    <t>75 3 00 П1484</t>
  </si>
  <si>
    <t>76 0</t>
  </si>
  <si>
    <t>76 1 00 С1404</t>
  </si>
  <si>
    <t>77 0</t>
  </si>
  <si>
    <t>77 2 00 П1467</t>
  </si>
  <si>
    <t>77 2 00 П1490</t>
  </si>
  <si>
    <t>77 2 00 С1439</t>
  </si>
  <si>
    <t>77 2 00 С1467</t>
  </si>
  <si>
    <t>77 2 00 С1468</t>
  </si>
  <si>
    <t>77 2 00 51180</t>
  </si>
  <si>
    <t>77  2 00 П1424</t>
  </si>
  <si>
    <t>77 2 00 13600</t>
  </si>
  <si>
    <t>77 2 00 S3600</t>
  </si>
  <si>
    <t>77  2 00 П1427</t>
  </si>
  <si>
    <t>Приложение №6</t>
  </si>
  <si>
    <t xml:space="preserve">                                                                           </t>
  </si>
  <si>
    <t xml:space="preserve">   Программы муниципальных внутренних заимствований </t>
  </si>
  <si>
    <t>Калиновского сельсовета на 2024 год и на плановый период 2025 и 2026 годов</t>
  </si>
  <si>
    <t>1. Привлечение внутренних заимствований</t>
  </si>
  <si>
    <t>№ п/п</t>
  </si>
  <si>
    <t>Виды заимствований</t>
  </si>
  <si>
    <t>Объем привлечения средств в 2024г.</t>
  </si>
  <si>
    <t>Объем привлечения средств в 2025г.</t>
  </si>
  <si>
    <t>Объем привлечения средств в 2026г.</t>
  </si>
  <si>
    <t>Муниципальные ценные бумаги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</si>
  <si>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</si>
  <si>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</si>
  <si>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Итого</t>
  </si>
  <si>
    <t>2. Погашение внутренних заимствований</t>
  </si>
  <si>
    <t>Объем погашения средств в 2024 г.</t>
  </si>
  <si>
    <t>Приложение №7</t>
  </si>
  <si>
    <t>к Решению №43/149  Собрания депутатов</t>
  </si>
  <si>
    <t>Курской области на 2024 год и на плановый период 2025 и 2026 годы"</t>
  </si>
  <si>
    <t xml:space="preserve">Программа муниципальных гарантий </t>
  </si>
  <si>
    <t>1.1. Перечень подлежащих предоставлению муниципальных гарантий Курской области в 2024 году и на плановый период 2025 и 2026 годов</t>
  </si>
  <si>
    <t>Цель гарантирования</t>
  </si>
  <si>
    <t>Наименование принципала</t>
  </si>
  <si>
    <t>Сумма гарантирования , тыс.рублей</t>
  </si>
  <si>
    <t>Наличие права регрессного требования</t>
  </si>
  <si>
    <t>Наименование кредитора</t>
  </si>
  <si>
    <t>Срок гарантии</t>
  </si>
  <si>
    <t>-</t>
  </si>
  <si>
    <t xml:space="preserve">1.2. Общий объем бюджетных ассигнований, предусмотренных на исполнение муниципальных гарантий </t>
  </si>
  <si>
    <t>Калиновского сельсовета по возможным гарантийным случаям в 2024 году и на плановый период 2025 и 2026 годов</t>
  </si>
  <si>
    <t xml:space="preserve"> </t>
  </si>
  <si>
    <t>Исполнение муниципальных гарантий Калиновского сельсовета</t>
  </si>
  <si>
    <t>Объем бюджетных ассигнований на исполнение гарантий по возможным гарантийным случаям в 2024 году, рублей</t>
  </si>
  <si>
    <t>Объем бюджетных ассигнований на исполнение гарантий по возможным гарантийным случаям в 2025 году,рублей</t>
  </si>
  <si>
    <t>Объем бюджетных ассигнований на исполнение гарантий по возможным гарантийным случаям в 2026 году,рублей</t>
  </si>
  <si>
    <t>За счет источников финансирования дефицита местного бюджета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</si>
</sst>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176" formatCode="_-* #\ ##0.00_р_._-;\-* #\ ##0.00_р_._-;_-* &quot;-&quot;??_р_._-;_-@_-"/>
    <numFmt numFmtId="177" formatCode="_-* #\ ##0.00&quot;р.&quot;_-;\-* #\ ##0.00&quot;р.&quot;_-;_-* &quot;-&quot;??&quot;р.&quot;_-;_-@_-"/>
    <numFmt numFmtId="178" formatCode="_-* #\ ##0_р_._-;\-* #\ ##0_р_._-;_-* &quot;-&quot;_р_._-;_-@_-"/>
    <numFmt numFmtId="179" formatCode="_-* #\ ##0&quot;р.&quot;_-;\-* #\ ##0&quot;р.&quot;_-;_-* &quot;-&quot;&quot;р.&quot;_-;_-@_-"/>
    <numFmt numFmtId="180" formatCode="#\ ##0.0"/>
    <numFmt numFmtId="181" formatCode="#\ ##0"/>
    <numFmt numFmtId="182" formatCode="_-* #\ ##0.00\ _₽_-;\-* #\ ##0.00\ _₽_-;_-* &quot;-&quot;??\ _₽_-;_-@_-"/>
    <numFmt numFmtId="183" formatCode="#\ ##0_ ;\-#\ ##0\ "/>
    <numFmt numFmtId="184" formatCode="#\ ##0.00"/>
  </numFmts>
  <fonts count="52">
    <font>
      <sz val="11"/>
      <color indexed="8"/>
      <name val="Calibri"/>
      <charset val="204"/>
    </font>
    <font>
      <sz val="12"/>
      <name val="Times New Roman"/>
      <charset val="204"/>
    </font>
    <font>
      <sz val="11"/>
      <color indexed="8"/>
      <name val="Times New Roman"/>
      <charset val="204"/>
    </font>
    <font>
      <sz val="12"/>
      <color indexed="8"/>
      <name val="Times New Roman"/>
      <charset val="204"/>
    </font>
    <font>
      <b/>
      <sz val="14"/>
      <color indexed="8"/>
      <name val="Calibri"/>
      <charset val="204"/>
    </font>
    <font>
      <b/>
      <sz val="12"/>
      <color indexed="8"/>
      <name val="Times New Roman"/>
      <charset val="204"/>
    </font>
    <font>
      <b/>
      <sz val="14"/>
      <color indexed="8"/>
      <name val="Times New Roman"/>
      <charset val="204"/>
    </font>
    <font>
      <sz val="14"/>
      <color indexed="8"/>
      <name val="Times New Roman"/>
      <charset val="204"/>
    </font>
    <font>
      <sz val="14"/>
      <color indexed="8"/>
      <name val="Calibri"/>
      <charset val="204"/>
    </font>
    <font>
      <sz val="11"/>
      <name val="Times New Roman"/>
      <charset val="204"/>
    </font>
    <font>
      <sz val="13"/>
      <name val="Times New Roman"/>
      <charset val="204"/>
    </font>
    <font>
      <sz val="10"/>
      <color indexed="8"/>
      <name val="Times New Roman"/>
      <charset val="204"/>
    </font>
    <font>
      <sz val="14"/>
      <name val="Times New Roman"/>
      <charset val="204"/>
    </font>
    <font>
      <b/>
      <sz val="16"/>
      <color indexed="8"/>
      <name val="Times New Roman"/>
      <charset val="204"/>
    </font>
    <font>
      <sz val="16"/>
      <color indexed="8"/>
      <name val="Times New Roman"/>
      <charset val="204"/>
    </font>
    <font>
      <b/>
      <sz val="14"/>
      <name val="Times New Roman"/>
      <charset val="204"/>
    </font>
    <font>
      <sz val="16"/>
      <name val="Times New Roman"/>
      <charset val="204"/>
    </font>
    <font>
      <sz val="14"/>
      <name val="Helv"/>
      <charset val="204"/>
    </font>
    <font>
      <sz val="14"/>
      <name val="Arial Cyr"/>
      <charset val="204"/>
    </font>
    <font>
      <b/>
      <sz val="16"/>
      <name val="Times New Roman"/>
      <charset val="204"/>
    </font>
    <font>
      <b/>
      <sz val="20"/>
      <name val="Times New Roman"/>
      <charset val="204"/>
    </font>
    <font>
      <sz val="16"/>
      <color indexed="8"/>
      <name val="Calibri"/>
      <charset val="204"/>
    </font>
    <font>
      <sz val="16"/>
      <name val="Helv"/>
      <charset val="204"/>
    </font>
    <font>
      <b/>
      <sz val="16"/>
      <color indexed="8"/>
      <name val="Calibri"/>
      <charset val="204"/>
    </font>
    <font>
      <sz val="16"/>
      <name val="Arial Cyr"/>
      <charset val="204"/>
    </font>
    <font>
      <sz val="12"/>
      <color indexed="8"/>
      <name val="Calibri"/>
      <charset val="204"/>
    </font>
    <font>
      <b/>
      <sz val="12"/>
      <color indexed="8"/>
      <name val="Calibri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indexed="36"/>
      <name val="Arial Cyr"/>
      <charset val="204"/>
    </font>
    <font>
      <sz val="11"/>
      <color indexed="10"/>
      <name val="Calibri"/>
      <charset val="204"/>
    </font>
    <font>
      <b/>
      <sz val="18"/>
      <color indexed="56"/>
      <name val="Cambria"/>
      <charset val="204"/>
    </font>
    <font>
      <i/>
      <sz val="11"/>
      <color indexed="23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sz val="11"/>
      <color indexed="62"/>
      <name val="Calibri"/>
      <charset val="204"/>
    </font>
    <font>
      <b/>
      <sz val="11"/>
      <color indexed="63"/>
      <name val="Calibri"/>
      <charset val="204"/>
    </font>
    <font>
      <b/>
      <sz val="11"/>
      <color indexed="52"/>
      <name val="Calibri"/>
      <charset val="204"/>
    </font>
    <font>
      <b/>
      <sz val="11"/>
      <color indexed="9"/>
      <name val="Calibri"/>
      <charset val="204"/>
    </font>
    <font>
      <sz val="11"/>
      <color indexed="52"/>
      <name val="Calibri"/>
      <charset val="204"/>
    </font>
    <font>
      <b/>
      <sz val="11"/>
      <color indexed="8"/>
      <name val="Calibri"/>
      <charset val="204"/>
    </font>
    <font>
      <sz val="11"/>
      <color indexed="17"/>
      <name val="Calibri"/>
      <charset val="204"/>
    </font>
    <font>
      <sz val="11"/>
      <color indexed="20"/>
      <name val="Calibri"/>
      <charset val="204"/>
    </font>
    <font>
      <sz val="11"/>
      <color indexed="60"/>
      <name val="Calibri"/>
      <charset val="204"/>
    </font>
    <font>
      <sz val="11"/>
      <color indexed="9"/>
      <name val="Calibri"/>
      <charset val="204"/>
    </font>
    <font>
      <sz val="8"/>
      <name val="Arial Cyr"/>
      <charset val="204"/>
    </font>
    <font>
      <sz val="10"/>
      <name val="Arial"/>
      <charset val="204"/>
    </font>
    <font>
      <sz val="12"/>
      <name val="Arial Cyr"/>
      <charset val="204"/>
    </font>
    <font>
      <sz val="10"/>
      <name val="Helv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0" fillId="5" borderId="20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1" applyNumberFormat="0" applyFill="0" applyAlignment="0" applyProtection="0"/>
    <xf numFmtId="0" fontId="36" fillId="0" borderId="22" applyNumberFormat="0" applyFill="0" applyAlignment="0" applyProtection="0"/>
    <xf numFmtId="0" fontId="37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24" applyNumberFormat="0" applyAlignment="0" applyProtection="0"/>
    <xf numFmtId="0" fontId="39" fillId="7" borderId="25" applyNumberFormat="0" applyAlignment="0" applyProtection="0"/>
    <xf numFmtId="0" fontId="40" fillId="7" borderId="24" applyNumberFormat="0" applyAlignment="0" applyProtection="0"/>
    <xf numFmtId="0" fontId="41" fillId="8" borderId="26" applyNumberFormat="0" applyAlignment="0" applyProtection="0"/>
    <xf numFmtId="0" fontId="42" fillId="0" borderId="27" applyNumberFormat="0" applyFill="0" applyAlignment="0" applyProtection="0"/>
    <xf numFmtId="0" fontId="43" fillId="0" borderId="28" applyNumberFormat="0" applyFill="0" applyAlignment="0" applyProtection="0"/>
    <xf numFmtId="0" fontId="44" fillId="9" borderId="0" applyNumberFormat="0" applyBorder="0" applyAlignment="0" applyProtection="0"/>
    <xf numFmtId="0" fontId="45" fillId="10" borderId="0" applyNumberFormat="0" applyBorder="0" applyAlignment="0" applyProtection="0"/>
    <xf numFmtId="0" fontId="46" fillId="11" borderId="0" applyNumberFormat="0" applyBorder="0" applyAlignment="0" applyProtection="0"/>
    <xf numFmtId="0" fontId="4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NumberFormat="0" applyBorder="0" applyAlignment="0" applyProtection="0"/>
    <xf numFmtId="0" fontId="0" fillId="10" borderId="0" applyNumberFormat="0" applyBorder="0" applyAlignment="0" applyProtection="0"/>
    <xf numFmtId="0" fontId="0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8" borderId="0" applyNumberFormat="0" applyBorder="0" applyAlignment="0" applyProtection="0"/>
    <xf numFmtId="0" fontId="0" fillId="9" borderId="0" applyNumberFormat="0" applyBorder="0" applyAlignment="0" applyProtection="0"/>
    <xf numFmtId="0" fontId="0" fillId="19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47" fillId="20" borderId="0" applyNumberFormat="0" applyBorder="0" applyAlignment="0" applyProtection="0"/>
    <xf numFmtId="0" fontId="47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14" borderId="0" applyNumberFormat="0" applyBorder="0" applyAlignment="0" applyProtection="0"/>
    <xf numFmtId="0" fontId="47" fillId="22" borderId="0" applyNumberFormat="0" applyBorder="0" applyAlignment="0" applyProtection="0"/>
    <xf numFmtId="0" fontId="47" fillId="24" borderId="0" applyNumberFormat="0" applyBorder="0" applyAlignment="0" applyProtection="0"/>
    <xf numFmtId="0" fontId="0" fillId="6" borderId="0" applyNumberFormat="0" applyBorder="0" applyAlignment="0" applyProtection="0"/>
    <xf numFmtId="0" fontId="0" fillId="25" borderId="0" applyNumberFormat="0" applyBorder="0" applyAlignment="0" applyProtection="0"/>
    <xf numFmtId="0" fontId="47" fillId="26" borderId="0" applyNumberFormat="0" applyBorder="0" applyAlignment="0" applyProtection="0"/>
    <xf numFmtId="0" fontId="0" fillId="0" borderId="0"/>
    <xf numFmtId="0" fontId="0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50" fillId="0" borderId="0"/>
    <xf numFmtId="0" fontId="0" fillId="5" borderId="20" applyNumberFormat="0" applyFont="0" applyAlignment="0" applyProtection="0"/>
    <xf numFmtId="0" fontId="0" fillId="5" borderId="20" applyNumberFormat="0" applyFont="0" applyAlignment="0" applyProtection="0"/>
    <xf numFmtId="0" fontId="51" fillId="0" borderId="0"/>
  </cellStyleXfs>
  <cellXfs count="437">
    <xf numFmtId="0" fontId="0" fillId="0" borderId="0" xfId="0"/>
    <xf numFmtId="0" fontId="0" fillId="0" borderId="0" xfId="49"/>
    <xf numFmtId="49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right" vertical="center" wrapText="1"/>
    </xf>
    <xf numFmtId="0" fontId="2" fillId="0" borderId="0" xfId="49" applyFont="1" applyBorder="1"/>
    <xf numFmtId="49" fontId="3" fillId="2" borderId="0" xfId="49" applyNumberFormat="1" applyFont="1" applyFill="1" applyBorder="1" applyAlignment="1">
      <alignment horizontal="right"/>
    </xf>
    <xf numFmtId="0" fontId="3" fillId="2" borderId="0" xfId="49" applyFont="1" applyFill="1" applyBorder="1" applyAlignment="1">
      <alignment horizontal="right"/>
    </xf>
    <xf numFmtId="0" fontId="0" fillId="0" borderId="0" xfId="0" applyBorder="1"/>
    <xf numFmtId="0" fontId="4" fillId="0" borderId="0" xfId="49" applyFont="1"/>
    <xf numFmtId="0" fontId="2" fillId="0" borderId="0" xfId="49" applyFont="1" applyAlignment="1">
      <alignment horizontal="center"/>
    </xf>
    <xf numFmtId="0" fontId="5" fillId="0" borderId="0" xfId="49" applyFont="1" applyAlignment="1">
      <alignment horizontal="center" vertical="center"/>
    </xf>
    <xf numFmtId="0" fontId="6" fillId="0" borderId="0" xfId="49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5" fillId="0" borderId="0" xfId="49" applyFont="1" applyAlignment="1">
      <alignment vertical="center"/>
    </xf>
    <xf numFmtId="0" fontId="7" fillId="0" borderId="0" xfId="49" applyFont="1" applyAlignment="1">
      <alignment horizontal="left" vertical="center" wrapText="1"/>
    </xf>
    <xf numFmtId="0" fontId="3" fillId="0" borderId="0" xfId="49" applyFont="1" applyAlignment="1">
      <alignment vertical="center"/>
    </xf>
    <xf numFmtId="0" fontId="7" fillId="0" borderId="1" xfId="49" applyFont="1" applyBorder="1" applyAlignment="1">
      <alignment horizontal="justify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0" xfId="49" applyFont="1" applyAlignment="1">
      <alignment horizontal="left" vertical="center"/>
    </xf>
    <xf numFmtId="0" fontId="7" fillId="0" borderId="0" xfId="49" applyFont="1" applyAlignment="1">
      <alignment horizontal="center" vertical="center"/>
    </xf>
    <xf numFmtId="0" fontId="7" fillId="0" borderId="0" xfId="49" applyFont="1" applyAlignment="1">
      <alignment horizontal="justify" vertical="center"/>
    </xf>
    <xf numFmtId="0" fontId="8" fillId="0" borderId="0" xfId="49" applyFont="1"/>
    <xf numFmtId="0" fontId="7" fillId="0" borderId="2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4" xfId="49" applyFont="1" applyBorder="1" applyAlignment="1">
      <alignment horizontal="center" vertical="center"/>
    </xf>
    <xf numFmtId="0" fontId="7" fillId="0" borderId="2" xfId="49" applyFont="1" applyBorder="1" applyAlignment="1">
      <alignment vertical="center"/>
    </xf>
    <xf numFmtId="0" fontId="3" fillId="0" borderId="0" xfId="49" applyFont="1" applyAlignment="1">
      <alignment horizontal="justify" vertical="center"/>
    </xf>
    <xf numFmtId="0" fontId="0" fillId="0" borderId="0" xfId="49" applyAlignment="1">
      <alignment horizontal="center" vertical="center"/>
    </xf>
    <xf numFmtId="0" fontId="3" fillId="0" borderId="0" xfId="0" applyFont="1" applyBorder="1"/>
    <xf numFmtId="0" fontId="7" fillId="0" borderId="4" xfId="49" applyFont="1" applyBorder="1" applyAlignment="1">
      <alignment vertical="center"/>
    </xf>
    <xf numFmtId="0" fontId="9" fillId="0" borderId="0" xfId="0" applyFont="1" applyFill="1"/>
    <xf numFmtId="0" fontId="10" fillId="0" borderId="0" xfId="53" applyFont="1" applyFill="1" applyAlignment="1">
      <alignment vertical="top"/>
    </xf>
    <xf numFmtId="180" fontId="0" fillId="0" borderId="0" xfId="49" applyNumberFormat="1"/>
    <xf numFmtId="0" fontId="0" fillId="0" borderId="0" xfId="0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3" fillId="2" borderId="0" xfId="49" applyNumberFormat="1" applyFont="1" applyFill="1" applyAlignment="1">
      <alignment horizontal="right"/>
    </xf>
    <xf numFmtId="0" fontId="3" fillId="2" borderId="0" xfId="49" applyFont="1" applyFill="1" applyAlignment="1">
      <alignment horizontal="right"/>
    </xf>
    <xf numFmtId="0" fontId="3" fillId="0" borderId="0" xfId="49" applyFont="1"/>
    <xf numFmtId="0" fontId="0" fillId="0" borderId="0" xfId="49" applyFont="1" applyAlignment="1">
      <alignment horizontal="right"/>
    </xf>
    <xf numFmtId="0" fontId="0" fillId="0" borderId="0" xfId="49" applyAlignment="1">
      <alignment horizontal="right"/>
    </xf>
    <xf numFmtId="0" fontId="6" fillId="0" borderId="0" xfId="49" applyFont="1" applyAlignment="1">
      <alignment horizontal="center"/>
    </xf>
    <xf numFmtId="0" fontId="5" fillId="0" borderId="0" xfId="49" applyFont="1" applyAlignment="1">
      <alignment horizontal="center"/>
    </xf>
    <xf numFmtId="0" fontId="7" fillId="0" borderId="0" xfId="49" applyFont="1" applyAlignment="1">
      <alignment vertical="center"/>
    </xf>
    <xf numFmtId="0" fontId="3" fillId="0" borderId="0" xfId="49" applyFont="1" applyAlignment="1">
      <alignment horizontal="right" vertical="center"/>
    </xf>
    <xf numFmtId="180" fontId="11" fillId="0" borderId="5" xfId="49" applyNumberFormat="1" applyFont="1" applyBorder="1" applyAlignment="1">
      <alignment horizontal="right"/>
    </xf>
    <xf numFmtId="0" fontId="0" fillId="0" borderId="5" xfId="0" applyBorder="1" applyAlignment="1"/>
    <xf numFmtId="0" fontId="3" fillId="0" borderId="1" xfId="49" applyFont="1" applyBorder="1" applyAlignment="1">
      <alignment horizontal="center" vertical="center" wrapText="1"/>
    </xf>
    <xf numFmtId="180" fontId="7" fillId="0" borderId="1" xfId="49" applyNumberFormat="1" applyFont="1" applyBorder="1" applyAlignment="1">
      <alignment horizontal="center" vertical="center" wrapText="1"/>
    </xf>
    <xf numFmtId="0" fontId="7" fillId="0" borderId="1" xfId="49" applyFont="1" applyBorder="1" applyAlignment="1">
      <alignment vertical="center" wrapText="1"/>
    </xf>
    <xf numFmtId="181" fontId="7" fillId="0" borderId="1" xfId="49" applyNumberFormat="1" applyFont="1" applyFill="1" applyBorder="1" applyAlignment="1">
      <alignment horizontal="center" vertical="center" wrapText="1"/>
    </xf>
    <xf numFmtId="1" fontId="7" fillId="0" borderId="1" xfId="49" applyNumberFormat="1" applyFont="1" applyBorder="1" applyAlignment="1">
      <alignment horizontal="center" vertical="center" wrapText="1"/>
    </xf>
    <xf numFmtId="1" fontId="7" fillId="0" borderId="1" xfId="49" applyNumberFormat="1" applyFont="1" applyFill="1" applyBorder="1" applyAlignment="1">
      <alignment horizontal="center" vertical="center" wrapText="1"/>
    </xf>
    <xf numFmtId="181" fontId="7" fillId="3" borderId="1" xfId="49" applyNumberFormat="1" applyFont="1" applyFill="1" applyBorder="1" applyAlignment="1">
      <alignment horizontal="center" vertical="center" wrapText="1"/>
    </xf>
    <xf numFmtId="1" fontId="7" fillId="3" borderId="6" xfId="49" applyNumberFormat="1" applyFont="1" applyFill="1" applyBorder="1" applyAlignment="1">
      <alignment horizontal="center" vertical="center" wrapText="1"/>
    </xf>
    <xf numFmtId="1" fontId="7" fillId="3" borderId="1" xfId="49" applyNumberFormat="1" applyFont="1" applyFill="1" applyBorder="1" applyAlignment="1">
      <alignment horizontal="center" vertical="center" wrapText="1"/>
    </xf>
    <xf numFmtId="0" fontId="0" fillId="0" borderId="0" xfId="49" applyBorder="1"/>
    <xf numFmtId="0" fontId="12" fillId="0" borderId="0" xfId="0" applyFont="1" applyFill="1"/>
    <xf numFmtId="0" fontId="12" fillId="0" borderId="0" xfId="53" applyFont="1" applyFill="1" applyAlignment="1">
      <alignment vertical="top"/>
    </xf>
    <xf numFmtId="0" fontId="12" fillId="0" borderId="0" xfId="55" applyFont="1" applyFill="1"/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Fill="1" applyAlignment="1">
      <alignment horizontal="center"/>
    </xf>
    <xf numFmtId="180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/>
    <xf numFmtId="0" fontId="7" fillId="0" borderId="0" xfId="0" applyFont="1"/>
    <xf numFmtId="49" fontId="12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12" fillId="0" borderId="0" xfId="0" applyFont="1" applyBorder="1" applyAlignment="1">
      <alignment horizontal="righ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180" fontId="12" fillId="0" borderId="0" xfId="0" applyNumberFormat="1" applyFont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80" fontId="13" fillId="4" borderId="2" xfId="0" applyNumberFormat="1" applyFont="1" applyFill="1" applyBorder="1" applyAlignment="1">
      <alignment horizontal="center" vertical="center" wrapText="1"/>
    </xf>
    <xf numFmtId="180" fontId="13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82" fontId="6" fillId="0" borderId="2" xfId="0" applyNumberFormat="1" applyFont="1" applyFill="1" applyBorder="1" applyAlignment="1">
      <alignment horizontal="center" vertical="center" wrapText="1"/>
    </xf>
    <xf numFmtId="182" fontId="6" fillId="0" borderId="3" xfId="0" applyNumberFormat="1" applyFont="1" applyFill="1" applyBorder="1" applyAlignment="1">
      <alignment horizontal="center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83" fontId="6" fillId="0" borderId="2" xfId="0" applyNumberFormat="1" applyFont="1" applyFill="1" applyBorder="1" applyAlignment="1">
      <alignment horizontal="center" vertical="center" wrapText="1"/>
    </xf>
    <xf numFmtId="183" fontId="7" fillId="0" borderId="1" xfId="0" applyNumberFormat="1" applyFont="1" applyFill="1" applyBorder="1" applyAlignment="1">
      <alignment horizontal="center" vertical="center"/>
    </xf>
    <xf numFmtId="18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182" fontId="7" fillId="0" borderId="2" xfId="0" applyNumberFormat="1" applyFont="1" applyFill="1" applyBorder="1" applyAlignment="1">
      <alignment horizontal="center" vertical="center" wrapText="1"/>
    </xf>
    <xf numFmtId="182" fontId="7" fillId="0" borderId="3" xfId="0" applyNumberFormat="1" applyFont="1" applyFill="1" applyBorder="1" applyAlignment="1">
      <alignment horizontal="center" vertical="center" wrapText="1"/>
    </xf>
    <xf numFmtId="182" fontId="7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182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182" fontId="6" fillId="0" borderId="8" xfId="0" applyNumberFormat="1" applyFont="1" applyFill="1" applyBorder="1" applyAlignment="1">
      <alignment horizontal="center" vertical="center" wrapText="1"/>
    </xf>
    <xf numFmtId="182" fontId="6" fillId="0" borderId="5" xfId="0" applyNumberFormat="1" applyFont="1" applyFill="1" applyBorder="1" applyAlignment="1">
      <alignment horizontal="center" vertical="center" wrapText="1"/>
    </xf>
    <xf numFmtId="182" fontId="6" fillId="0" borderId="9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182" fontId="7" fillId="0" borderId="0" xfId="0" applyNumberFormat="1" applyFont="1" applyFill="1" applyAlignment="1">
      <alignment horizontal="center" vertical="center"/>
    </xf>
    <xf numFmtId="0" fontId="12" fillId="0" borderId="10" xfId="0" applyNumberFormat="1" applyFont="1" applyFill="1" applyBorder="1" applyAlignment="1">
      <alignment vertical="center" wrapText="1"/>
    </xf>
    <xf numFmtId="182" fontId="7" fillId="0" borderId="8" xfId="0" applyNumberFormat="1" applyFont="1" applyFill="1" applyBorder="1" applyAlignment="1">
      <alignment horizontal="center" vertical="center" wrapText="1"/>
    </xf>
    <xf numFmtId="182" fontId="7" fillId="0" borderId="5" xfId="0" applyNumberFormat="1" applyFont="1" applyFill="1" applyBorder="1" applyAlignment="1">
      <alignment horizontal="center" vertical="center" wrapText="1"/>
    </xf>
    <xf numFmtId="182" fontId="7" fillId="0" borderId="9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182" fontId="7" fillId="0" borderId="1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vertical="center" wrapText="1"/>
    </xf>
    <xf numFmtId="2" fontId="12" fillId="0" borderId="2" xfId="58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82" fontId="12" fillId="0" borderId="1" xfId="58" applyNumberFormat="1" applyFont="1" applyFill="1" applyBorder="1" applyAlignment="1">
      <alignment horizontal="center" vertical="center" wrapText="1"/>
    </xf>
    <xf numFmtId="182" fontId="12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center" wrapText="1"/>
    </xf>
    <xf numFmtId="182" fontId="15" fillId="0" borderId="1" xfId="58" applyNumberFormat="1" applyFont="1" applyFill="1" applyBorder="1" applyAlignment="1">
      <alignment horizontal="center" vertical="center" wrapText="1"/>
    </xf>
    <xf numFmtId="182" fontId="12" fillId="0" borderId="0" xfId="0" applyNumberFormat="1" applyFont="1" applyFill="1" applyBorder="1" applyAlignment="1">
      <alignment horizontal="center" vertical="center" wrapText="1"/>
    </xf>
    <xf numFmtId="182" fontId="12" fillId="2" borderId="1" xfId="58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82" fontId="6" fillId="0" borderId="0" xfId="0" applyNumberFormat="1" applyFont="1" applyFill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182" fontId="15" fillId="0" borderId="1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182" fontId="6" fillId="0" borderId="11" xfId="0" applyNumberFormat="1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/>
    </xf>
    <xf numFmtId="182" fontId="6" fillId="0" borderId="12" xfId="0" applyNumberFormat="1" applyFont="1" applyFill="1" applyBorder="1" applyAlignment="1">
      <alignment horizontal="center" vertical="center"/>
    </xf>
    <xf numFmtId="1" fontId="6" fillId="0" borderId="13" xfId="0" applyNumberFormat="1" applyFont="1" applyFill="1" applyBorder="1" applyAlignment="1">
      <alignment horizontal="center" vertical="center"/>
    </xf>
    <xf numFmtId="182" fontId="7" fillId="0" borderId="11" xfId="0" applyNumberFormat="1" applyFont="1" applyBorder="1" applyAlignment="1">
      <alignment horizontal="center" vertical="center"/>
    </xf>
    <xf numFmtId="182" fontId="7" fillId="0" borderId="2" xfId="0" applyNumberFormat="1" applyFont="1" applyBorder="1" applyAlignment="1">
      <alignment horizontal="center" vertical="center"/>
    </xf>
    <xf numFmtId="182" fontId="7" fillId="0" borderId="3" xfId="0" applyNumberFormat="1" applyFont="1" applyBorder="1" applyAlignment="1">
      <alignment horizontal="center" vertical="center"/>
    </xf>
    <xf numFmtId="182" fontId="7" fillId="0" borderId="3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82" fontId="7" fillId="0" borderId="14" xfId="0" applyNumberFormat="1" applyFont="1" applyBorder="1" applyAlignment="1">
      <alignment horizontal="center" vertical="center"/>
    </xf>
    <xf numFmtId="182" fontId="7" fillId="0" borderId="14" xfId="0" applyNumberFormat="1" applyFont="1" applyFill="1" applyBorder="1" applyAlignment="1">
      <alignment horizontal="center" vertical="center"/>
    </xf>
    <xf numFmtId="1" fontId="7" fillId="0" borderId="14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10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5" fillId="0" borderId="15" xfId="0" applyNumberFormat="1" applyFont="1" applyFill="1" applyBorder="1" applyAlignment="1">
      <alignment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vertical="center" wrapText="1"/>
    </xf>
    <xf numFmtId="182" fontId="6" fillId="0" borderId="0" xfId="0" applyNumberFormat="1" applyFont="1" applyFill="1" applyAlignment="1">
      <alignment horizontal="center" vertical="center" wrapText="1"/>
    </xf>
    <xf numFmtId="182" fontId="12" fillId="0" borderId="6" xfId="0" applyNumberFormat="1" applyFont="1" applyFill="1" applyBorder="1" applyAlignment="1">
      <alignment horizontal="center" vertical="center" wrapText="1"/>
    </xf>
    <xf numFmtId="182" fontId="15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182" fontId="7" fillId="0" borderId="11" xfId="0" applyNumberFormat="1" applyFont="1" applyFill="1" applyBorder="1" applyAlignment="1">
      <alignment horizontal="center" vertical="center" wrapText="1"/>
    </xf>
    <xf numFmtId="182" fontId="7" fillId="0" borderId="12" xfId="0" applyNumberFormat="1" applyFont="1" applyFill="1" applyBorder="1" applyAlignment="1">
      <alignment horizontal="center" vertical="center" wrapText="1"/>
    </xf>
    <xf numFmtId="182" fontId="7" fillId="0" borderId="13" xfId="0" applyNumberFormat="1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82" fontId="12" fillId="0" borderId="4" xfId="0" applyNumberFormat="1" applyFont="1" applyFill="1" applyBorder="1" applyAlignment="1">
      <alignment horizontal="center" vertical="center" wrapText="1"/>
    </xf>
    <xf numFmtId="182" fontId="12" fillId="0" borderId="1" xfId="53" applyNumberFormat="1" applyFont="1" applyFill="1" applyBorder="1" applyAlignment="1">
      <alignment horizontal="center" vertical="center" wrapText="1"/>
    </xf>
    <xf numFmtId="18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0" fontId="7" fillId="0" borderId="1" xfId="0" applyFont="1" applyFill="1" applyBorder="1"/>
    <xf numFmtId="0" fontId="12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49" fontId="6" fillId="0" borderId="3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vertical="center"/>
    </xf>
    <xf numFmtId="49" fontId="7" fillId="0" borderId="3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58" applyNumberFormat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0" xfId="0" applyNumberFormat="1" applyFont="1" applyFill="1" applyAlignment="1">
      <alignment horizontal="center" vertical="center" wrapText="1"/>
    </xf>
    <xf numFmtId="180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0" xfId="55" applyFont="1" applyFill="1"/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0" fontId="12" fillId="0" borderId="0" xfId="58" applyFont="1" applyAlignment="1">
      <alignment vertical="center" wrapText="1"/>
    </xf>
    <xf numFmtId="0" fontId="17" fillId="0" borderId="0" xfId="58" applyFont="1" applyAlignment="1">
      <alignment vertical="center" wrapText="1"/>
    </xf>
    <xf numFmtId="0" fontId="17" fillId="0" borderId="0" xfId="58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2" fillId="0" borderId="0" xfId="55" applyFont="1" applyFill="1" applyAlignment="1">
      <alignment vertical="center" wrapText="1"/>
    </xf>
    <xf numFmtId="0" fontId="12" fillId="0" borderId="0" xfId="55" applyFont="1" applyFill="1" applyAlignment="1">
      <alignment horizontal="center" vertical="center" wrapText="1"/>
    </xf>
    <xf numFmtId="0" fontId="15" fillId="0" borderId="0" xfId="55" applyFont="1" applyFill="1" applyAlignment="1">
      <alignment vertical="center" wrapText="1"/>
    </xf>
    <xf numFmtId="49" fontId="7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49" fontId="16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horizontal="right" vertical="center"/>
    </xf>
    <xf numFmtId="49" fontId="16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49" fontId="16" fillId="2" borderId="0" xfId="0" applyNumberFormat="1" applyFont="1" applyFill="1" applyBorder="1" applyAlignment="1">
      <alignment horizontal="right" vertical="center" wrapText="1"/>
    </xf>
    <xf numFmtId="0" fontId="16" fillId="2" borderId="0" xfId="0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180" fontId="18" fillId="0" borderId="5" xfId="0" applyNumberFormat="1" applyFont="1" applyBorder="1" applyAlignment="1">
      <alignment vertical="center"/>
    </xf>
    <xf numFmtId="0" fontId="13" fillId="0" borderId="17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182" fontId="13" fillId="0" borderId="1" xfId="0" applyNumberFormat="1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82" fontId="0" fillId="0" borderId="1" xfId="0" applyNumberFormat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82" fontId="19" fillId="0" borderId="1" xfId="0" applyNumberFormat="1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left" vertical="center" wrapText="1"/>
    </xf>
    <xf numFmtId="2" fontId="16" fillId="0" borderId="2" xfId="58" applyNumberFormat="1" applyFont="1" applyFill="1" applyBorder="1" applyAlignment="1">
      <alignment horizontal="left" vertical="center" wrapText="1"/>
    </xf>
    <xf numFmtId="49" fontId="16" fillId="0" borderId="1" xfId="58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vertical="center" wrapText="1"/>
    </xf>
    <xf numFmtId="182" fontId="16" fillId="0" borderId="1" xfId="58" applyNumberFormat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82" fontId="16" fillId="0" borderId="1" xfId="58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182" fontId="16" fillId="0" borderId="1" xfId="0" applyNumberFormat="1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vertical="center" wrapText="1"/>
    </xf>
    <xf numFmtId="0" fontId="19" fillId="0" borderId="10" xfId="0" applyNumberFormat="1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182" fontId="16" fillId="0" borderId="1" xfId="0" applyNumberFormat="1" applyFont="1" applyFill="1" applyBorder="1" applyAlignment="1">
      <alignment horizontal="right" vertical="center" wrapText="1"/>
    </xf>
    <xf numFmtId="0" fontId="16" fillId="0" borderId="14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182" fontId="16" fillId="0" borderId="6" xfId="0" applyNumberFormat="1" applyFont="1" applyFill="1" applyBorder="1" applyAlignment="1">
      <alignment horizontal="right" vertical="center" wrapText="1"/>
    </xf>
    <xf numFmtId="0" fontId="19" fillId="0" borderId="14" xfId="0" applyFont="1" applyFill="1" applyBorder="1" applyAlignment="1">
      <alignment horizontal="left" vertical="center" wrapText="1"/>
    </xf>
    <xf numFmtId="182" fontId="19" fillId="0" borderId="6" xfId="0" applyNumberFormat="1" applyFont="1" applyFill="1" applyBorder="1" applyAlignment="1">
      <alignment horizontal="right" vertical="center" wrapText="1"/>
    </xf>
    <xf numFmtId="0" fontId="16" fillId="0" borderId="14" xfId="0" applyFont="1" applyFill="1" applyBorder="1" applyAlignment="1">
      <alignment horizontal="left" vertical="center" wrapText="1"/>
    </xf>
    <xf numFmtId="181" fontId="1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81" fontId="19" fillId="0" borderId="1" xfId="0" applyNumberFormat="1" applyFont="1" applyFill="1" applyBorder="1" applyAlignment="1">
      <alignment horizontal="left" vertical="center" wrapText="1"/>
    </xf>
    <xf numFmtId="49" fontId="19" fillId="0" borderId="1" xfId="53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82" fontId="19" fillId="0" borderId="1" xfId="53" applyNumberFormat="1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right" vertical="center" wrapText="1"/>
    </xf>
    <xf numFmtId="0" fontId="19" fillId="0" borderId="2" xfId="0" applyNumberFormat="1" applyFont="1" applyFill="1" applyBorder="1" applyAlignment="1">
      <alignment vertical="center" wrapText="1"/>
    </xf>
    <xf numFmtId="0" fontId="16" fillId="0" borderId="0" xfId="53" applyFont="1" applyFill="1" applyBorder="1" applyAlignment="1">
      <alignment vertical="top"/>
    </xf>
    <xf numFmtId="0" fontId="10" fillId="0" borderId="0" xfId="53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12" fillId="0" borderId="0" xfId="58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182" fontId="16" fillId="0" borderId="1" xfId="53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6" fillId="0" borderId="1" xfId="53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182" fontId="16" fillId="0" borderId="1" xfId="0" applyNumberFormat="1" applyFont="1" applyFill="1" applyBorder="1" applyAlignment="1">
      <alignment horizontal="center" vertical="center" wrapText="1"/>
    </xf>
    <xf numFmtId="182" fontId="16" fillId="0" borderId="1" xfId="58" applyNumberFormat="1" applyFont="1" applyFill="1" applyBorder="1" applyAlignment="1">
      <alignment horizontal="center" vertical="center" wrapText="1"/>
    </xf>
    <xf numFmtId="49" fontId="19" fillId="0" borderId="1" xfId="58" applyNumberFormat="1" applyFont="1" applyFill="1" applyBorder="1" applyAlignment="1">
      <alignment horizontal="center" vertical="center" wrapText="1"/>
    </xf>
    <xf numFmtId="182" fontId="19" fillId="0" borderId="1" xfId="58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vertical="center" wrapText="1"/>
    </xf>
    <xf numFmtId="182" fontId="19" fillId="0" borderId="1" xfId="58" applyNumberFormat="1" applyFont="1" applyFill="1" applyBorder="1" applyAlignment="1">
      <alignment horizontal="right" vertical="center" wrapText="1"/>
    </xf>
    <xf numFmtId="0" fontId="16" fillId="0" borderId="2" xfId="0" applyNumberFormat="1" applyFont="1" applyFill="1" applyBorder="1" applyAlignment="1">
      <alignment vertical="center" wrapText="1"/>
    </xf>
    <xf numFmtId="182" fontId="16" fillId="2" borderId="1" xfId="58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center" wrapText="1"/>
    </xf>
    <xf numFmtId="182" fontId="19" fillId="2" borderId="1" xfId="58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182" fontId="19" fillId="2" borderId="1" xfId="58" applyNumberFormat="1" applyFont="1" applyFill="1" applyBorder="1" applyAlignment="1">
      <alignment vertical="center" wrapText="1"/>
    </xf>
    <xf numFmtId="182" fontId="16" fillId="2" borderId="1" xfId="58" applyNumberFormat="1" applyFont="1" applyFill="1" applyBorder="1" applyAlignment="1">
      <alignment vertical="center" wrapText="1"/>
    </xf>
    <xf numFmtId="182" fontId="14" fillId="0" borderId="1" xfId="0" applyNumberFormat="1" applyFont="1" applyFill="1" applyBorder="1" applyAlignment="1">
      <alignment horizontal="right" vertical="center"/>
    </xf>
    <xf numFmtId="182" fontId="14" fillId="0" borderId="1" xfId="0" applyNumberFormat="1" applyFont="1" applyFill="1" applyBorder="1" applyAlignment="1">
      <alignment horizontal="right" vertical="center" wrapText="1"/>
    </xf>
    <xf numFmtId="0" fontId="16" fillId="0" borderId="0" xfId="0" applyFont="1" applyFill="1"/>
    <xf numFmtId="0" fontId="16" fillId="0" borderId="0" xfId="53" applyFont="1" applyFill="1" applyAlignment="1">
      <alignment vertical="top"/>
    </xf>
    <xf numFmtId="0" fontId="16" fillId="0" borderId="0" xfId="55" applyFont="1" applyFill="1"/>
    <xf numFmtId="0" fontId="21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16" fillId="0" borderId="0" xfId="58" applyFont="1" applyAlignment="1">
      <alignment vertical="center" wrapText="1"/>
    </xf>
    <xf numFmtId="0" fontId="22" fillId="0" borderId="0" xfId="58" applyFont="1" applyAlignment="1">
      <alignment vertical="center" wrapText="1"/>
    </xf>
    <xf numFmtId="0" fontId="22" fillId="0" borderId="0" xfId="58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16" fillId="0" borderId="0" xfId="55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6" fillId="0" borderId="0" xfId="55" applyFont="1" applyFill="1" applyAlignment="1">
      <alignment horizontal="center" vertical="center" wrapText="1"/>
    </xf>
    <xf numFmtId="2" fontId="14" fillId="0" borderId="0" xfId="0" applyNumberFormat="1" applyFont="1" applyAlignment="1">
      <alignment vertical="center" wrapText="1"/>
    </xf>
    <xf numFmtId="49" fontId="14" fillId="0" borderId="0" xfId="0" applyNumberFormat="1" applyFont="1" applyFill="1" applyAlignment="1">
      <alignment horizontal="center"/>
    </xf>
    <xf numFmtId="4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vertical="center"/>
    </xf>
    <xf numFmtId="180" fontId="14" fillId="0" borderId="0" xfId="0" applyNumberFormat="1" applyFont="1" applyFill="1"/>
    <xf numFmtId="0" fontId="21" fillId="0" borderId="0" xfId="0" applyFont="1" applyFill="1" applyAlignment="1"/>
    <xf numFmtId="0" fontId="21" fillId="0" borderId="0" xfId="0" applyFont="1" applyFill="1"/>
    <xf numFmtId="0" fontId="21" fillId="0" borderId="0" xfId="0" applyFont="1"/>
    <xf numFmtId="0" fontId="21" fillId="0" borderId="0" xfId="0" applyFont="1" applyBorder="1" applyAlignment="1"/>
    <xf numFmtId="0" fontId="21" fillId="0" borderId="0" xfId="0" applyFont="1" applyAlignment="1"/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180" fontId="24" fillId="0" borderId="5" xfId="0" applyNumberFormat="1" applyFont="1" applyBorder="1" applyAlignment="1">
      <alignment vertical="center"/>
    </xf>
    <xf numFmtId="180" fontId="16" fillId="0" borderId="5" xfId="0" applyNumberFormat="1" applyFont="1" applyBorder="1" applyAlignment="1">
      <alignment horizontal="right" vertical="center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2" fontId="16" fillId="0" borderId="1" xfId="58" applyNumberFormat="1" applyFont="1" applyFill="1" applyBorder="1" applyAlignment="1">
      <alignment horizontal="left" vertical="center" wrapText="1"/>
    </xf>
    <xf numFmtId="49" fontId="19" fillId="0" borderId="6" xfId="0" applyNumberFormat="1" applyFont="1" applyFill="1" applyBorder="1" applyAlignment="1">
      <alignment horizontal="left" vertical="center" wrapText="1"/>
    </xf>
    <xf numFmtId="49" fontId="19" fillId="0" borderId="6" xfId="0" applyNumberFormat="1" applyFont="1" applyFill="1" applyBorder="1" applyAlignment="1">
      <alignment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vertical="center" wrapText="1"/>
    </xf>
    <xf numFmtId="49" fontId="16" fillId="0" borderId="6" xfId="0" applyNumberFormat="1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181" fontId="16" fillId="0" borderId="6" xfId="0" applyNumberFormat="1" applyFont="1" applyFill="1" applyBorder="1" applyAlignment="1">
      <alignment horizontal="left" vertical="center" wrapText="1"/>
    </xf>
    <xf numFmtId="182" fontId="16" fillId="0" borderId="2" xfId="0" applyNumberFormat="1" applyFont="1" applyFill="1" applyBorder="1" applyAlignment="1">
      <alignment horizontal="right" vertical="center" wrapText="1"/>
    </xf>
    <xf numFmtId="0" fontId="16" fillId="0" borderId="16" xfId="53" applyFont="1" applyFill="1" applyBorder="1" applyAlignment="1">
      <alignment vertical="top"/>
    </xf>
    <xf numFmtId="0" fontId="21" fillId="0" borderId="16" xfId="0" applyFont="1" applyBorder="1" applyAlignment="1"/>
    <xf numFmtId="0" fontId="21" fillId="0" borderId="9" xfId="0" applyFont="1" applyBorder="1" applyAlignment="1"/>
    <xf numFmtId="0" fontId="21" fillId="0" borderId="0" xfId="0" applyFont="1" applyFill="1" applyAlignment="1">
      <alignment wrapText="1"/>
    </xf>
    <xf numFmtId="0" fontId="16" fillId="0" borderId="0" xfId="58" applyFont="1" applyFill="1" applyAlignment="1">
      <alignment vertical="center" wrapText="1"/>
    </xf>
    <xf numFmtId="182" fontId="16" fillId="0" borderId="0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182" fontId="16" fillId="0" borderId="14" xfId="0" applyNumberFormat="1" applyFont="1" applyFill="1" applyBorder="1" applyAlignment="1">
      <alignment horizontal="right" vertical="center" wrapText="1"/>
    </xf>
    <xf numFmtId="182" fontId="19" fillId="0" borderId="1" xfId="53" applyNumberFormat="1" applyFont="1" applyFill="1" applyBorder="1" applyAlignment="1">
      <alignment horizontal="right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right" vertical="center" wrapText="1"/>
    </xf>
    <xf numFmtId="49" fontId="14" fillId="0" borderId="0" xfId="0" applyNumberFormat="1" applyFont="1" applyAlignment="1">
      <alignment vertical="center" wrapText="1"/>
    </xf>
    <xf numFmtId="180" fontId="14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53" applyFont="1" applyFill="1" applyAlignment="1">
      <alignment vertical="top"/>
    </xf>
    <xf numFmtId="0" fontId="25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26" fillId="0" borderId="0" xfId="50" applyFont="1"/>
    <xf numFmtId="0" fontId="3" fillId="0" borderId="0" xfId="50" applyFont="1" applyAlignment="1">
      <alignment horizontal="center"/>
    </xf>
    <xf numFmtId="0" fontId="1" fillId="0" borderId="0" xfId="50" applyFont="1"/>
    <xf numFmtId="180" fontId="3" fillId="0" borderId="0" xfId="50" applyNumberFormat="1" applyFont="1"/>
    <xf numFmtId="0" fontId="25" fillId="0" borderId="0" xfId="50" applyFont="1"/>
    <xf numFmtId="0" fontId="0" fillId="0" borderId="0" xfId="0" applyAlignment="1">
      <alignment horizontal="right" vertical="center" wrapText="1"/>
    </xf>
    <xf numFmtId="0" fontId="3" fillId="0" borderId="0" xfId="50" applyFont="1" applyFill="1" applyAlignment="1">
      <alignment horizontal="right"/>
    </xf>
    <xf numFmtId="0" fontId="3" fillId="0" borderId="0" xfId="50" applyFont="1"/>
    <xf numFmtId="0" fontId="3" fillId="0" borderId="0" xfId="50" applyFont="1" applyAlignment="1">
      <alignment horizontal="right"/>
    </xf>
    <xf numFmtId="0" fontId="5" fillId="0" borderId="0" xfId="50" applyFont="1" applyAlignment="1">
      <alignment horizontal="center"/>
    </xf>
    <xf numFmtId="0" fontId="5" fillId="0" borderId="0" xfId="50" applyFont="1" applyAlignment="1">
      <alignment horizontal="center" vertical="center"/>
    </xf>
    <xf numFmtId="180" fontId="3" fillId="0" borderId="0" xfId="50" applyNumberFormat="1" applyFont="1" applyAlignment="1">
      <alignment horizontal="center"/>
    </xf>
    <xf numFmtId="0" fontId="5" fillId="0" borderId="6" xfId="50" applyFont="1" applyBorder="1" applyAlignment="1">
      <alignment horizontal="center" vertical="center" wrapText="1"/>
    </xf>
    <xf numFmtId="0" fontId="5" fillId="0" borderId="6" xfId="50" applyFont="1" applyBorder="1" applyAlignment="1">
      <alignment horizontal="center" vertical="center"/>
    </xf>
    <xf numFmtId="180" fontId="5" fillId="0" borderId="1" xfId="50" applyNumberFormat="1" applyFont="1" applyFill="1" applyBorder="1" applyAlignment="1">
      <alignment horizontal="center" vertical="center" wrapText="1"/>
    </xf>
    <xf numFmtId="180" fontId="5" fillId="0" borderId="1" xfId="50" applyNumberFormat="1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182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82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6" applyFont="1" applyBorder="1" applyAlignment="1" applyProtection="1">
      <alignment horizontal="center" wrapText="1"/>
    </xf>
    <xf numFmtId="182" fontId="2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82" fontId="1" fillId="2" borderId="1" xfId="0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82" fontId="3" fillId="0" borderId="1" xfId="5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top" wrapText="1"/>
    </xf>
    <xf numFmtId="1" fontId="27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27" fillId="0" borderId="1" xfId="50" applyFont="1" applyBorder="1" applyAlignment="1">
      <alignment horizontal="center" wrapText="1"/>
    </xf>
    <xf numFmtId="182" fontId="5" fillId="0" borderId="1" xfId="50" applyNumberFormat="1" applyFont="1" applyBorder="1" applyAlignment="1">
      <alignment horizontal="center"/>
    </xf>
    <xf numFmtId="0" fontId="1" fillId="0" borderId="1" xfId="50" applyFont="1" applyBorder="1" applyAlignment="1">
      <alignment horizontal="center" wrapText="1"/>
    </xf>
    <xf numFmtId="182" fontId="3" fillId="0" borderId="1" xfId="50" applyNumberFormat="1" applyFont="1" applyBorder="1" applyAlignment="1">
      <alignment horizontal="center"/>
    </xf>
    <xf numFmtId="182" fontId="5" fillId="0" borderId="1" xfId="50" applyNumberFormat="1" applyFont="1" applyBorder="1" applyAlignment="1">
      <alignment horizontal="center" vertical="center"/>
    </xf>
    <xf numFmtId="0" fontId="3" fillId="0" borderId="0" xfId="50" applyFont="1" applyAlignment="1"/>
    <xf numFmtId="0" fontId="1" fillId="0" borderId="0" xfId="50" applyFont="1" applyAlignment="1"/>
    <xf numFmtId="180" fontId="3" fillId="0" borderId="0" xfId="50" applyNumberFormat="1" applyFont="1" applyAlignment="1"/>
    <xf numFmtId="0" fontId="0" fillId="0" borderId="0" xfId="50"/>
    <xf numFmtId="0" fontId="7" fillId="0" borderId="0" xfId="50" applyFont="1"/>
    <xf numFmtId="0" fontId="18" fillId="0" borderId="0" xfId="50" applyFont="1"/>
    <xf numFmtId="0" fontId="28" fillId="0" borderId="0" xfId="50" applyFont="1" applyAlignment="1">
      <alignment horizontal="center"/>
    </xf>
    <xf numFmtId="0" fontId="28" fillId="0" borderId="0" xfId="50" applyFont="1" applyAlignment="1">
      <alignment horizontal="left"/>
    </xf>
    <xf numFmtId="180" fontId="9" fillId="0" borderId="0" xfId="50" applyNumberFormat="1" applyFont="1"/>
    <xf numFmtId="0" fontId="29" fillId="0" borderId="0" xfId="50" applyFont="1"/>
    <xf numFmtId="0" fontId="14" fillId="0" borderId="0" xfId="50" applyFont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3" fillId="0" borderId="0" xfId="50" applyFont="1" applyBorder="1" applyAlignment="1">
      <alignment horizontal="center"/>
    </xf>
    <xf numFmtId="0" fontId="16" fillId="0" borderId="0" xfId="50" applyFont="1" applyFill="1" applyBorder="1" applyAlignment="1">
      <alignment horizontal="right"/>
    </xf>
    <xf numFmtId="0" fontId="14" fillId="0" borderId="0" xfId="50" applyFont="1" applyBorder="1"/>
    <xf numFmtId="0" fontId="3" fillId="0" borderId="0" xfId="50" applyFont="1" applyBorder="1"/>
    <xf numFmtId="0" fontId="3" fillId="0" borderId="0" xfId="50" applyFont="1" applyBorder="1" applyAlignment="1">
      <alignment horizontal="right"/>
    </xf>
    <xf numFmtId="0" fontId="13" fillId="0" borderId="0" xfId="50" applyFont="1" applyBorder="1" applyAlignment="1">
      <alignment horizontal="center" vertical="center"/>
    </xf>
    <xf numFmtId="0" fontId="7" fillId="0" borderId="0" xfId="50" applyFont="1" applyBorder="1"/>
    <xf numFmtId="0" fontId="7" fillId="0" borderId="0" xfId="50" applyFont="1" applyBorder="1" applyAlignment="1">
      <alignment horizontal="center"/>
    </xf>
    <xf numFmtId="0" fontId="7" fillId="0" borderId="0" xfId="50" applyFont="1" applyBorder="1" applyAlignment="1">
      <alignment horizontal="right"/>
    </xf>
    <xf numFmtId="0" fontId="19" fillId="0" borderId="1" xfId="50" applyFont="1" applyBorder="1" applyAlignment="1">
      <alignment horizontal="center" vertical="center" wrapText="1"/>
    </xf>
    <xf numFmtId="181" fontId="19" fillId="0" borderId="1" xfId="54" applyNumberFormat="1" applyFont="1" applyFill="1" applyBorder="1" applyAlignment="1">
      <alignment horizontal="center" vertical="center" wrapText="1"/>
    </xf>
    <xf numFmtId="49" fontId="19" fillId="0" borderId="1" xfId="51" applyNumberFormat="1" applyFont="1" applyFill="1" applyBorder="1" applyAlignment="1">
      <alignment horizontal="center" vertical="center"/>
    </xf>
    <xf numFmtId="0" fontId="19" fillId="0" borderId="1" xfId="51" applyFont="1" applyFill="1" applyBorder="1" applyAlignment="1">
      <alignment horizontal="center" vertical="center" wrapText="1"/>
    </xf>
    <xf numFmtId="2" fontId="19" fillId="0" borderId="1" xfId="52" applyNumberFormat="1" applyFont="1" applyFill="1" applyBorder="1" applyAlignment="1">
      <alignment horizontal="center" vertical="center"/>
    </xf>
    <xf numFmtId="184" fontId="19" fillId="0" borderId="1" xfId="52" applyNumberFormat="1" applyFont="1" applyFill="1" applyBorder="1" applyAlignment="1">
      <alignment horizontal="center" vertical="center" wrapText="1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center" vertical="center" wrapText="1"/>
    </xf>
    <xf numFmtId="2" fontId="16" fillId="0" borderId="1" xfId="52" applyNumberFormat="1" applyFont="1" applyFill="1" applyBorder="1" applyAlignment="1">
      <alignment horizontal="center" vertical="center"/>
    </xf>
    <xf numFmtId="181" fontId="16" fillId="0" borderId="1" xfId="52" applyNumberFormat="1" applyFont="1" applyFill="1" applyBorder="1" applyAlignment="1">
      <alignment horizontal="center" vertical="center" wrapText="1"/>
    </xf>
    <xf numFmtId="0" fontId="12" fillId="0" borderId="0" xfId="50" applyFont="1" applyAlignment="1">
      <alignment horizontal="center"/>
    </xf>
    <xf numFmtId="0" fontId="12" fillId="0" borderId="0" xfId="50" applyFont="1" applyAlignment="1">
      <alignment horizontal="left"/>
    </xf>
    <xf numFmtId="180" fontId="12" fillId="0" borderId="0" xfId="50" applyNumberFormat="1" applyFont="1"/>
  </cellXfs>
  <cellStyles count="5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_Бюджет2014_Поныри" xfId="49"/>
    <cellStyle name="Обычный_Бюджет2014_Рыльск(уточнение 8)" xfId="50"/>
    <cellStyle name="Обычный_прил (1 23 12 2008)" xfId="51"/>
    <cellStyle name="Обычный_прил 1 по новой БК" xfId="52"/>
    <cellStyle name="Обычный_Прил.1,2,3-2009" xfId="53"/>
    <cellStyle name="Обычный_Прил.1,2,3-2009_Бюджет2014_Рыльск(уточнение 8)" xfId="54"/>
    <cellStyle name="Обычный_Прил.7,8 Расходы_2009" xfId="55"/>
    <cellStyle name="Примечание 2" xfId="56"/>
    <cellStyle name="Примечание 3" xfId="57"/>
    <cellStyle name="Стиль 1" xfId="58"/>
  </cellStyles>
  <tableStyles count="0" defaultTableStyle="TableStyleMedium9" defaultPivotStyle="PivotStyleLight16"/>
  <colors>
    <mruColors>
      <color rgb="00CCFF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96</xdr:row>
      <xdr:rowOff>0</xdr:rowOff>
    </xdr:from>
    <xdr:to>
      <xdr:col>0</xdr:col>
      <xdr:colOff>153670</xdr:colOff>
      <xdr:row>96</xdr:row>
      <xdr:rowOff>151765</xdr:rowOff>
    </xdr:to>
    <xdr:pic>
      <xdr:nvPicPr>
        <xdr:cNvPr id="17570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68661915"/>
          <a:ext cx="153670" cy="15176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153670</xdr:colOff>
      <xdr:row>91</xdr:row>
      <xdr:rowOff>152400</xdr:rowOff>
    </xdr:to>
    <xdr:pic>
      <xdr:nvPicPr>
        <xdr:cNvPr id="17571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64080390"/>
          <a:ext cx="153670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153670</xdr:colOff>
      <xdr:row>101</xdr:row>
      <xdr:rowOff>153035</xdr:rowOff>
    </xdr:to>
    <xdr:pic>
      <xdr:nvPicPr>
        <xdr:cNvPr id="17572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2386190"/>
          <a:ext cx="153670" cy="153035"/>
        </a:xfrm>
        <a:prstGeom prst="rect">
          <a:avLst/>
        </a:prstGeom>
        <a:noFill/>
        <a:ln w="1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0</xdr:col>
      <xdr:colOff>154940</xdr:colOff>
      <xdr:row>25</xdr:row>
      <xdr:rowOff>152400</xdr:rowOff>
    </xdr:to>
    <xdr:pic>
      <xdr:nvPicPr>
        <xdr:cNvPr id="19457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3858875"/>
          <a:ext cx="154940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154940</xdr:colOff>
      <xdr:row>46</xdr:row>
      <xdr:rowOff>152400</xdr:rowOff>
    </xdr:to>
    <xdr:pic>
      <xdr:nvPicPr>
        <xdr:cNvPr id="19458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9136975"/>
          <a:ext cx="154940" cy="152400"/>
        </a:xfrm>
        <a:prstGeom prst="rect">
          <a:avLst/>
        </a:prstGeom>
        <a:noFill/>
        <a:ln w="1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3"/>
  <sheetViews>
    <sheetView view="pageBreakPreview" zoomScale="75" zoomScaleNormal="100" workbookViewId="0">
      <selection activeCell="B5" sqref="B5:C5"/>
    </sheetView>
  </sheetViews>
  <sheetFormatPr defaultColWidth="9.33333333333333" defaultRowHeight="15" outlineLevelCol="5"/>
  <cols>
    <col min="1" max="1" width="42.4380952380952" style="409" customWidth="1"/>
    <col min="2" max="2" width="75.3333333333333" style="410" customWidth="1"/>
    <col min="3" max="3" width="21.6666666666667" style="411" customWidth="1"/>
    <col min="4" max="4" width="17.4380952380952" style="412" customWidth="1"/>
    <col min="5" max="5" width="17.6666666666667" style="412" customWidth="1"/>
    <col min="6" max="16384" width="9.33333333333333" style="412"/>
  </cols>
  <sheetData>
    <row r="1" s="406" customFormat="1" ht="20.25" spans="1:5">
      <c r="A1" s="413" t="s">
        <v>0</v>
      </c>
      <c r="B1" s="3"/>
      <c r="C1" s="3"/>
      <c r="D1" s="3"/>
      <c r="E1" s="3"/>
    </row>
    <row r="2" s="35" customFormat="1" ht="20.25" spans="1:6">
      <c r="A2" s="213" t="s">
        <v>1</v>
      </c>
      <c r="B2" s="213"/>
      <c r="C2" s="213"/>
      <c r="D2" s="414"/>
      <c r="E2" s="414"/>
      <c r="F2" s="39"/>
    </row>
    <row r="3" s="36" customFormat="1" ht="27.6" customHeight="1" spans="1:6">
      <c r="A3" s="214" t="s">
        <v>2</v>
      </c>
      <c r="B3" s="214"/>
      <c r="C3" s="214"/>
      <c r="D3" s="414"/>
      <c r="E3" s="414"/>
      <c r="F3" s="40"/>
    </row>
    <row r="4" s="36" customFormat="1" ht="28.2" customHeight="1" spans="1:6">
      <c r="A4" s="214" t="s">
        <v>3</v>
      </c>
      <c r="B4" s="214"/>
      <c r="C4" s="214"/>
      <c r="D4" s="414"/>
      <c r="E4" s="414"/>
      <c r="F4" s="40"/>
    </row>
    <row r="5" s="366" customFormat="1" ht="20.25" spans="1:5">
      <c r="A5" s="415"/>
      <c r="B5" s="416"/>
      <c r="C5" s="416"/>
      <c r="D5" s="417" t="s">
        <v>4</v>
      </c>
      <c r="E5" s="418"/>
    </row>
    <row r="6" s="366" customFormat="1" ht="15.75" spans="1:5">
      <c r="A6" s="415"/>
      <c r="B6" s="419"/>
      <c r="C6" s="419"/>
      <c r="D6" s="418"/>
      <c r="E6" s="418"/>
    </row>
    <row r="7" s="407" customFormat="1" ht="20.25" spans="1:5">
      <c r="A7" s="420" t="s">
        <v>5</v>
      </c>
      <c r="B7" s="420"/>
      <c r="C7" s="420"/>
      <c r="D7" s="3"/>
      <c r="E7" s="421"/>
    </row>
    <row r="8" s="407" customFormat="1" ht="20.25" spans="1:5">
      <c r="A8" s="420" t="s">
        <v>6</v>
      </c>
      <c r="B8" s="420"/>
      <c r="C8" s="420"/>
      <c r="D8" s="14"/>
      <c r="E8" s="418"/>
    </row>
    <row r="9" s="407" customFormat="1" ht="20.25" spans="1:5">
      <c r="A9" s="422"/>
      <c r="B9" s="420" t="s">
        <v>7</v>
      </c>
      <c r="C9" s="423"/>
      <c r="D9" s="421"/>
      <c r="E9" s="421"/>
    </row>
    <row r="10" s="407" customFormat="1" ht="18.75" spans="1:5">
      <c r="A10" s="422"/>
      <c r="B10" s="421"/>
      <c r="D10" s="423" t="s">
        <v>8</v>
      </c>
      <c r="E10" s="14"/>
    </row>
    <row r="11" s="408" customFormat="1" ht="54" customHeight="1" spans="1:5">
      <c r="A11" s="424" t="s">
        <v>9</v>
      </c>
      <c r="B11" s="424" t="s">
        <v>10</v>
      </c>
      <c r="C11" s="425" t="s">
        <v>11</v>
      </c>
      <c r="D11" s="425" t="s">
        <v>12</v>
      </c>
      <c r="E11" s="425" t="s">
        <v>13</v>
      </c>
    </row>
    <row r="12" s="408" customFormat="1" ht="51.75" customHeight="1" spans="1:5">
      <c r="A12" s="426" t="s">
        <v>14</v>
      </c>
      <c r="B12" s="427" t="s">
        <v>15</v>
      </c>
      <c r="C12" s="428">
        <f>C13</f>
        <v>0</v>
      </c>
      <c r="D12" s="429">
        <f>D13</f>
        <v>0</v>
      </c>
      <c r="E12" s="429">
        <f>E13</f>
        <v>0</v>
      </c>
    </row>
    <row r="13" s="408" customFormat="1" ht="54.75" customHeight="1" spans="1:5">
      <c r="A13" s="426" t="s">
        <v>16</v>
      </c>
      <c r="B13" s="427" t="s">
        <v>17</v>
      </c>
      <c r="C13" s="428">
        <f>C14+C18</f>
        <v>0</v>
      </c>
      <c r="D13" s="429">
        <f>D14+D18</f>
        <v>0</v>
      </c>
      <c r="E13" s="429">
        <f>E14+E18</f>
        <v>0</v>
      </c>
    </row>
    <row r="14" s="408" customFormat="1" ht="33" customHeight="1" spans="1:5">
      <c r="A14" s="430" t="s">
        <v>18</v>
      </c>
      <c r="B14" s="431" t="s">
        <v>19</v>
      </c>
      <c r="C14" s="432">
        <f t="shared" ref="C14:E16" si="0">C15</f>
        <v>-10369731</v>
      </c>
      <c r="D14" s="433">
        <f t="shared" si="0"/>
        <v>-7192997</v>
      </c>
      <c r="E14" s="433">
        <f t="shared" si="0"/>
        <v>-7178061</v>
      </c>
    </row>
    <row r="15" s="408" customFormat="1" ht="44.25" customHeight="1" spans="1:5">
      <c r="A15" s="430" t="s">
        <v>20</v>
      </c>
      <c r="B15" s="431" t="s">
        <v>21</v>
      </c>
      <c r="C15" s="432">
        <f t="shared" si="0"/>
        <v>-10369731</v>
      </c>
      <c r="D15" s="433">
        <f t="shared" si="0"/>
        <v>-7192997</v>
      </c>
      <c r="E15" s="433">
        <f t="shared" si="0"/>
        <v>-7178061</v>
      </c>
    </row>
    <row r="16" s="408" customFormat="1" ht="37.5" customHeight="1" spans="1:5">
      <c r="A16" s="430" t="s">
        <v>22</v>
      </c>
      <c r="B16" s="431" t="s">
        <v>23</v>
      </c>
      <c r="C16" s="432">
        <f t="shared" si="0"/>
        <v>-10369731</v>
      </c>
      <c r="D16" s="433">
        <f t="shared" si="0"/>
        <v>-7192997</v>
      </c>
      <c r="E16" s="433">
        <f t="shared" si="0"/>
        <v>-7178061</v>
      </c>
    </row>
    <row r="17" s="408" customFormat="1" ht="40.5" spans="1:5">
      <c r="A17" s="430" t="s">
        <v>24</v>
      </c>
      <c r="B17" s="431" t="s">
        <v>25</v>
      </c>
      <c r="C17" s="432">
        <v>-10369731</v>
      </c>
      <c r="D17" s="433">
        <v>-7192997</v>
      </c>
      <c r="E17" s="433">
        <v>-7178061</v>
      </c>
    </row>
    <row r="18" s="408" customFormat="1" ht="30" customHeight="1" spans="1:5">
      <c r="A18" s="430" t="s">
        <v>26</v>
      </c>
      <c r="B18" s="431" t="s">
        <v>27</v>
      </c>
      <c r="C18" s="432">
        <f t="shared" ref="C18:E19" si="1">C19</f>
        <v>10369731</v>
      </c>
      <c r="D18" s="433">
        <f t="shared" si="1"/>
        <v>7192997</v>
      </c>
      <c r="E18" s="433">
        <f t="shared" si="1"/>
        <v>7178061</v>
      </c>
    </row>
    <row r="19" s="408" customFormat="1" ht="41.25" customHeight="1" spans="1:5">
      <c r="A19" s="430" t="s">
        <v>28</v>
      </c>
      <c r="B19" s="431" t="s">
        <v>29</v>
      </c>
      <c r="C19" s="432">
        <f t="shared" si="1"/>
        <v>10369731</v>
      </c>
      <c r="D19" s="433">
        <f t="shared" si="1"/>
        <v>7192997</v>
      </c>
      <c r="E19" s="433">
        <f t="shared" si="1"/>
        <v>7178061</v>
      </c>
    </row>
    <row r="20" s="408" customFormat="1" ht="48.75" customHeight="1" spans="1:5">
      <c r="A20" s="430" t="s">
        <v>30</v>
      </c>
      <c r="B20" s="431" t="s">
        <v>31</v>
      </c>
      <c r="C20" s="432">
        <f>C21</f>
        <v>10369731</v>
      </c>
      <c r="D20" s="433">
        <f>D21</f>
        <v>7192997</v>
      </c>
      <c r="E20" s="433">
        <f>E21</f>
        <v>7178061</v>
      </c>
    </row>
    <row r="21" s="408" customFormat="1" ht="40.5" spans="1:5">
      <c r="A21" s="430" t="s">
        <v>32</v>
      </c>
      <c r="B21" s="431" t="s">
        <v>33</v>
      </c>
      <c r="C21" s="432">
        <v>10369731</v>
      </c>
      <c r="D21" s="433">
        <v>7192997</v>
      </c>
      <c r="E21" s="433">
        <v>7178061</v>
      </c>
    </row>
    <row r="22" s="408" customFormat="1" ht="40.5" spans="1:5">
      <c r="A22" s="430"/>
      <c r="B22" s="427" t="s">
        <v>34</v>
      </c>
      <c r="C22" s="428">
        <f>C12</f>
        <v>0</v>
      </c>
      <c r="D22" s="429">
        <f>D23</f>
        <v>0</v>
      </c>
      <c r="E22" s="429">
        <f>E23</f>
        <v>0</v>
      </c>
    </row>
    <row r="23" s="408" customFormat="1" ht="18.75" spans="1:3">
      <c r="A23" s="434"/>
      <c r="B23" s="435"/>
      <c r="C23" s="436"/>
    </row>
    <row r="24" s="408" customFormat="1" ht="18.75" spans="1:3">
      <c r="A24" s="434"/>
      <c r="B24" s="435"/>
      <c r="C24" s="436"/>
    </row>
    <row r="25" s="408" customFormat="1" ht="18.75" spans="1:3">
      <c r="A25" s="434"/>
      <c r="B25" s="435"/>
      <c r="C25" s="436"/>
    </row>
    <row r="26" s="408" customFormat="1" ht="18.75" spans="1:3">
      <c r="A26" s="434"/>
      <c r="B26" s="435"/>
      <c r="C26" s="436"/>
    </row>
    <row r="27" s="408" customFormat="1" ht="18.75" spans="1:3">
      <c r="A27" s="434"/>
      <c r="B27" s="435"/>
      <c r="C27" s="436"/>
    </row>
    <row r="28" s="408" customFormat="1" ht="18.75" spans="1:3">
      <c r="A28" s="434"/>
      <c r="B28" s="435"/>
      <c r="C28" s="436"/>
    </row>
    <row r="29" s="408" customFormat="1" ht="18.75" spans="1:3">
      <c r="A29" s="434"/>
      <c r="B29" s="435"/>
      <c r="C29" s="436"/>
    </row>
    <row r="30" s="408" customFormat="1" ht="18.75" spans="1:3">
      <c r="A30" s="434"/>
      <c r="B30" s="435"/>
      <c r="C30" s="436"/>
    </row>
    <row r="31" s="408" customFormat="1" ht="18.75" spans="1:3">
      <c r="A31" s="434"/>
      <c r="B31" s="435"/>
      <c r="C31" s="436"/>
    </row>
    <row r="32" s="408" customFormat="1" ht="18.75" spans="1:3">
      <c r="A32" s="434"/>
      <c r="B32" s="435"/>
      <c r="C32" s="436"/>
    </row>
    <row r="33" s="408" customFormat="1" ht="18.75" spans="1:3">
      <c r="A33" s="434"/>
      <c r="B33" s="435"/>
      <c r="C33" s="436"/>
    </row>
  </sheetData>
  <sheetProtection formatRows="0" autoFilter="0"/>
  <mergeCells count="9">
    <mergeCell ref="A1:E1"/>
    <mergeCell ref="A2:E2"/>
    <mergeCell ref="A3:E3"/>
    <mergeCell ref="A4:E4"/>
    <mergeCell ref="B5:C5"/>
    <mergeCell ref="B6:C6"/>
    <mergeCell ref="A7:D7"/>
    <mergeCell ref="A8:D8"/>
    <mergeCell ref="D10:E10"/>
  </mergeCells>
  <printOptions horizontalCentered="1"/>
  <pageMargins left="0.551181102362205" right="0.275590551181102" top="0.393700787401575" bottom="0.236220472440945" header="0.275590551181102" footer="0.354330708661417"/>
  <pageSetup paperSize="9" scale="54" orientation="portrait" blackAndWhite="1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84"/>
  <sheetViews>
    <sheetView tabSelected="1" view="pageBreakPreview" zoomScale="93" zoomScaleNormal="100" workbookViewId="0">
      <selection activeCell="B6" sqref="B6:C6"/>
    </sheetView>
  </sheetViews>
  <sheetFormatPr defaultColWidth="8.66666666666667" defaultRowHeight="15.75" outlineLevelCol="5"/>
  <cols>
    <col min="1" max="1" width="25.8857142857143" style="360" customWidth="1"/>
    <col min="2" max="2" width="47.3047619047619" style="361" customWidth="1"/>
    <col min="3" max="3" width="23.6666666666667" style="362" customWidth="1"/>
    <col min="4" max="4" width="18.1047619047619" style="363" customWidth="1"/>
    <col min="5" max="5" width="16.3333333333333" style="363" customWidth="1"/>
    <col min="6" max="16384" width="8.66666666666667" style="363"/>
  </cols>
  <sheetData>
    <row r="1" s="355" customFormat="1" customHeight="1" spans="1:6">
      <c r="A1" s="2"/>
      <c r="B1" s="2"/>
      <c r="C1" s="2"/>
      <c r="D1" s="39" t="s">
        <v>35</v>
      </c>
      <c r="E1" s="38"/>
      <c r="F1" s="39"/>
    </row>
    <row r="2" s="355" customFormat="1" ht="49" customHeight="1" spans="3:5">
      <c r="C2" s="2" t="s">
        <v>36</v>
      </c>
      <c r="D2" s="364"/>
      <c r="E2" s="364"/>
    </row>
    <row r="3" s="356" customFormat="1" ht="22.5" customHeight="1" spans="1:6">
      <c r="A3" s="4" t="s">
        <v>2</v>
      </c>
      <c r="B3" s="4"/>
      <c r="C3" s="4"/>
      <c r="D3" s="38"/>
      <c r="E3" s="38"/>
      <c r="F3" s="40"/>
    </row>
    <row r="4" s="356" customFormat="1" ht="22.5" customHeight="1" spans="1:6">
      <c r="A4" s="4" t="s">
        <v>37</v>
      </c>
      <c r="B4" s="4"/>
      <c r="C4" s="4"/>
      <c r="D4" s="38"/>
      <c r="E4" s="38"/>
      <c r="F4" s="40"/>
    </row>
    <row r="5" ht="22.5" customHeight="1" spans="2:4">
      <c r="B5" s="365"/>
      <c r="C5" s="365"/>
      <c r="D5" s="366" t="s">
        <v>4</v>
      </c>
    </row>
    <row r="6" ht="22.5" customHeight="1" spans="2:3">
      <c r="B6" s="367"/>
      <c r="C6" s="367"/>
    </row>
    <row r="7" spans="4:4">
      <c r="D7" s="366"/>
    </row>
    <row r="8" spans="1:4">
      <c r="A8" s="368" t="s">
        <v>38</v>
      </c>
      <c r="B8" s="368"/>
      <c r="C8" s="368"/>
      <c r="D8" s="366"/>
    </row>
    <row r="9" spans="1:3">
      <c r="A9" s="369" t="s">
        <v>39</v>
      </c>
      <c r="B9" s="369"/>
      <c r="C9" s="369"/>
    </row>
    <row r="10" spans="5:5">
      <c r="E10" s="370" t="s">
        <v>40</v>
      </c>
    </row>
    <row r="11" s="357" customFormat="1" ht="88.5" customHeight="1" spans="1:5">
      <c r="A11" s="371" t="s">
        <v>41</v>
      </c>
      <c r="B11" s="372" t="s">
        <v>42</v>
      </c>
      <c r="C11" s="373" t="s">
        <v>43</v>
      </c>
      <c r="D11" s="373" t="s">
        <v>44</v>
      </c>
      <c r="E11" s="374" t="s">
        <v>45</v>
      </c>
    </row>
    <row r="12" ht="25.5" customHeight="1" spans="1:5">
      <c r="A12" s="375" t="s">
        <v>46</v>
      </c>
      <c r="B12" s="376"/>
      <c r="C12" s="377">
        <f>C13+C36</f>
        <v>10369731</v>
      </c>
      <c r="D12" s="377">
        <f>D13+D36</f>
        <v>7192997</v>
      </c>
      <c r="E12" s="377">
        <f>E13+E36</f>
        <v>7178061</v>
      </c>
    </row>
    <row r="13" ht="35.25" customHeight="1" spans="1:5">
      <c r="A13" s="378" t="s">
        <v>47</v>
      </c>
      <c r="B13" s="378" t="s">
        <v>48</v>
      </c>
      <c r="C13" s="377">
        <f>C14+C21+C24+C32</f>
        <v>5822152</v>
      </c>
      <c r="D13" s="377">
        <f>D14+D21+D24+D32</f>
        <v>6039295</v>
      </c>
      <c r="E13" s="377">
        <f>E14+E21+E24+E32</f>
        <v>6187027</v>
      </c>
    </row>
    <row r="14" ht="34.5" customHeight="1" spans="1:5">
      <c r="A14" s="378" t="s">
        <v>49</v>
      </c>
      <c r="B14" s="378" t="s">
        <v>50</v>
      </c>
      <c r="C14" s="377">
        <f>C15</f>
        <v>2127762</v>
      </c>
      <c r="D14" s="377">
        <f>D15</f>
        <v>2311096</v>
      </c>
      <c r="E14" s="377">
        <f>E15</f>
        <v>2424439</v>
      </c>
    </row>
    <row r="15" ht="39.75" customHeight="1" spans="1:5">
      <c r="A15" s="378" t="s">
        <v>51</v>
      </c>
      <c r="B15" s="378" t="s">
        <v>52</v>
      </c>
      <c r="C15" s="377">
        <f>C16+C17+C18+C19+C20</f>
        <v>2127762</v>
      </c>
      <c r="D15" s="377">
        <f>D16+D17+D18+D19+D20</f>
        <v>2311096</v>
      </c>
      <c r="E15" s="377">
        <f>E16+E17+E18+E19+E20</f>
        <v>2424439</v>
      </c>
    </row>
    <row r="16" ht="113.25" customHeight="1" spans="1:5">
      <c r="A16" s="379" t="s">
        <v>53</v>
      </c>
      <c r="B16" s="380" t="s">
        <v>54</v>
      </c>
      <c r="C16" s="381">
        <v>802251</v>
      </c>
      <c r="D16" s="381">
        <v>893736</v>
      </c>
      <c r="E16" s="381">
        <v>934873</v>
      </c>
    </row>
    <row r="17" ht="106.5" customHeight="1" spans="1:5">
      <c r="A17" s="382" t="s">
        <v>55</v>
      </c>
      <c r="B17" s="383" t="s">
        <v>56</v>
      </c>
      <c r="C17" s="381">
        <v>8996</v>
      </c>
      <c r="D17" s="381">
        <v>8996</v>
      </c>
      <c r="E17" s="381">
        <v>8996</v>
      </c>
    </row>
    <row r="18" ht="49.5" customHeight="1" spans="1:5">
      <c r="A18" s="382" t="s">
        <v>57</v>
      </c>
      <c r="B18" s="383" t="s">
        <v>58</v>
      </c>
      <c r="C18" s="381">
        <v>371347</v>
      </c>
      <c r="D18" s="381">
        <v>413681</v>
      </c>
      <c r="E18" s="381">
        <v>432710</v>
      </c>
    </row>
    <row r="19" ht="73.95" customHeight="1" spans="1:5">
      <c r="A19" s="379" t="s">
        <v>59</v>
      </c>
      <c r="B19" s="379" t="s">
        <v>60</v>
      </c>
      <c r="C19" s="381">
        <v>41001</v>
      </c>
      <c r="D19" s="381">
        <v>43149</v>
      </c>
      <c r="E19" s="381">
        <v>45456</v>
      </c>
    </row>
    <row r="20" ht="70.95" customHeight="1" spans="1:5">
      <c r="A20" s="379" t="s">
        <v>61</v>
      </c>
      <c r="B20" s="379" t="s">
        <v>62</v>
      </c>
      <c r="C20" s="381">
        <v>904167</v>
      </c>
      <c r="D20" s="381">
        <v>951534</v>
      </c>
      <c r="E20" s="381">
        <v>1002404</v>
      </c>
    </row>
    <row r="21" ht="26.25" customHeight="1" spans="1:5">
      <c r="A21" s="378" t="s">
        <v>63</v>
      </c>
      <c r="B21" s="378" t="s">
        <v>64</v>
      </c>
      <c r="C21" s="377">
        <f t="shared" ref="C21:E22" si="0">C22</f>
        <v>804962</v>
      </c>
      <c r="D21" s="377">
        <f t="shared" si="0"/>
        <v>838771</v>
      </c>
      <c r="E21" s="377">
        <f t="shared" si="0"/>
        <v>873160</v>
      </c>
    </row>
    <row r="22" s="358" customFormat="1" ht="19.5" customHeight="1" spans="1:5">
      <c r="A22" s="378" t="s">
        <v>65</v>
      </c>
      <c r="B22" s="378" t="s">
        <v>66</v>
      </c>
      <c r="C22" s="377">
        <f t="shared" si="0"/>
        <v>804962</v>
      </c>
      <c r="D22" s="377">
        <f t="shared" si="0"/>
        <v>838771</v>
      </c>
      <c r="E22" s="377">
        <f t="shared" si="0"/>
        <v>873160</v>
      </c>
    </row>
    <row r="23" s="358" customFormat="1" ht="24" customHeight="1" spans="1:5">
      <c r="A23" s="379" t="s">
        <v>67</v>
      </c>
      <c r="B23" s="379" t="s">
        <v>66</v>
      </c>
      <c r="C23" s="381">
        <v>804962</v>
      </c>
      <c r="D23" s="381">
        <v>838771</v>
      </c>
      <c r="E23" s="381">
        <v>873160</v>
      </c>
    </row>
    <row r="24" ht="24.75" customHeight="1" spans="1:5">
      <c r="A24" s="378" t="s">
        <v>68</v>
      </c>
      <c r="B24" s="378" t="s">
        <v>69</v>
      </c>
      <c r="C24" s="377">
        <f>C25+C27</f>
        <v>2583429</v>
      </c>
      <c r="D24" s="377">
        <f>D25+D27</f>
        <v>2583429</v>
      </c>
      <c r="E24" s="377">
        <f>E25+E27</f>
        <v>2583429</v>
      </c>
    </row>
    <row r="25" ht="28.5" customHeight="1" spans="1:5">
      <c r="A25" s="378" t="s">
        <v>70</v>
      </c>
      <c r="B25" s="378" t="s">
        <v>71</v>
      </c>
      <c r="C25" s="377">
        <f>C26</f>
        <v>312998</v>
      </c>
      <c r="D25" s="377">
        <f>D26</f>
        <v>312998</v>
      </c>
      <c r="E25" s="377">
        <f>E26</f>
        <v>312998</v>
      </c>
    </row>
    <row r="26" ht="72" customHeight="1" spans="1:5">
      <c r="A26" s="379" t="s">
        <v>72</v>
      </c>
      <c r="B26" s="379" t="s">
        <v>73</v>
      </c>
      <c r="C26" s="381">
        <v>312998</v>
      </c>
      <c r="D26" s="381">
        <v>312998</v>
      </c>
      <c r="E26" s="381">
        <v>312998</v>
      </c>
    </row>
    <row r="27" ht="27" customHeight="1" spans="1:5">
      <c r="A27" s="378" t="s">
        <v>74</v>
      </c>
      <c r="B27" s="378" t="s">
        <v>75</v>
      </c>
      <c r="C27" s="377">
        <f>C28+C30</f>
        <v>2270431</v>
      </c>
      <c r="D27" s="377">
        <f>D28+D30</f>
        <v>2270431</v>
      </c>
      <c r="E27" s="377">
        <f>E28+E30</f>
        <v>2270431</v>
      </c>
    </row>
    <row r="28" ht="38.25" customHeight="1" spans="1:5">
      <c r="A28" s="378" t="s">
        <v>76</v>
      </c>
      <c r="B28" s="378" t="s">
        <v>77</v>
      </c>
      <c r="C28" s="377">
        <f>C29</f>
        <v>1888461</v>
      </c>
      <c r="D28" s="377">
        <f>D29</f>
        <v>1888461</v>
      </c>
      <c r="E28" s="384">
        <f>E29</f>
        <v>1888461</v>
      </c>
    </row>
    <row r="29" ht="54" customHeight="1" spans="1:5">
      <c r="A29" s="385" t="s">
        <v>78</v>
      </c>
      <c r="B29" s="386" t="s">
        <v>79</v>
      </c>
      <c r="C29" s="381">
        <v>1888461</v>
      </c>
      <c r="D29" s="381">
        <v>1888461</v>
      </c>
      <c r="E29" s="387">
        <v>1888461</v>
      </c>
    </row>
    <row r="30" ht="25.5" customHeight="1" spans="1:5">
      <c r="A30" s="378" t="s">
        <v>80</v>
      </c>
      <c r="B30" s="378" t="s">
        <v>81</v>
      </c>
      <c r="C30" s="377">
        <f>C31</f>
        <v>381970</v>
      </c>
      <c r="D30" s="377">
        <f>D31</f>
        <v>381970</v>
      </c>
      <c r="E30" s="384">
        <f>E31</f>
        <v>381970</v>
      </c>
    </row>
    <row r="31" ht="62.25" customHeight="1" spans="1:5">
      <c r="A31" s="385" t="s">
        <v>82</v>
      </c>
      <c r="B31" s="386" t="s">
        <v>83</v>
      </c>
      <c r="C31" s="381">
        <v>381970</v>
      </c>
      <c r="D31" s="381">
        <v>381970</v>
      </c>
      <c r="E31" s="387">
        <v>381970</v>
      </c>
    </row>
    <row r="32" ht="45.75" customHeight="1" spans="1:5">
      <c r="A32" s="378" t="s">
        <v>84</v>
      </c>
      <c r="B32" s="378" t="s">
        <v>85</v>
      </c>
      <c r="C32" s="377">
        <f>C33</f>
        <v>305999</v>
      </c>
      <c r="D32" s="377">
        <f>D33</f>
        <v>305999</v>
      </c>
      <c r="E32" s="377">
        <f>E33</f>
        <v>305999</v>
      </c>
    </row>
    <row r="33" ht="150.75" customHeight="1" spans="1:5">
      <c r="A33" s="378" t="s">
        <v>86</v>
      </c>
      <c r="B33" s="388" t="s">
        <v>87</v>
      </c>
      <c r="C33" s="377">
        <f t="shared" ref="C33:E34" si="1">C34</f>
        <v>305999</v>
      </c>
      <c r="D33" s="377">
        <f t="shared" si="1"/>
        <v>305999</v>
      </c>
      <c r="E33" s="377">
        <f t="shared" si="1"/>
        <v>305999</v>
      </c>
    </row>
    <row r="34" ht="138.75" customHeight="1" spans="1:5">
      <c r="A34" s="378" t="s">
        <v>88</v>
      </c>
      <c r="B34" s="378" t="s">
        <v>89</v>
      </c>
      <c r="C34" s="377">
        <f t="shared" si="1"/>
        <v>305999</v>
      </c>
      <c r="D34" s="377">
        <f t="shared" si="1"/>
        <v>305999</v>
      </c>
      <c r="E34" s="377">
        <f t="shared" si="1"/>
        <v>305999</v>
      </c>
    </row>
    <row r="35" ht="110.25" spans="1:5">
      <c r="A35" s="379" t="s">
        <v>90</v>
      </c>
      <c r="B35" s="380" t="s">
        <v>91</v>
      </c>
      <c r="C35" s="381">
        <v>305999</v>
      </c>
      <c r="D35" s="381">
        <v>305999</v>
      </c>
      <c r="E35" s="381">
        <v>305999</v>
      </c>
    </row>
    <row r="36" ht="25.5" customHeight="1" spans="1:5">
      <c r="A36" s="389" t="s">
        <v>92</v>
      </c>
      <c r="B36" s="390" t="s">
        <v>93</v>
      </c>
      <c r="C36" s="384">
        <f>C37</f>
        <v>4547579</v>
      </c>
      <c r="D36" s="384">
        <f>D37</f>
        <v>1153702</v>
      </c>
      <c r="E36" s="384">
        <f>E37</f>
        <v>991034</v>
      </c>
    </row>
    <row r="37" ht="47.25" spans="1:5">
      <c r="A37" s="389" t="s">
        <v>94</v>
      </c>
      <c r="B37" s="390" t="s">
        <v>95</v>
      </c>
      <c r="C37" s="384">
        <f>C38+C44+C41+C47</f>
        <v>4547579</v>
      </c>
      <c r="D37" s="384">
        <f>D38+D44+D41+D47</f>
        <v>1153702</v>
      </c>
      <c r="E37" s="384">
        <f>E38+E44+E41+E47</f>
        <v>991034</v>
      </c>
    </row>
    <row r="38" ht="49.5" customHeight="1" spans="1:5">
      <c r="A38" s="382" t="s">
        <v>96</v>
      </c>
      <c r="B38" s="391" t="s">
        <v>97</v>
      </c>
      <c r="C38" s="387">
        <f t="shared" ref="C38:E39" si="2">C39</f>
        <v>1092917</v>
      </c>
      <c r="D38" s="387">
        <f t="shared" si="2"/>
        <v>1004981</v>
      </c>
      <c r="E38" s="387">
        <f t="shared" si="2"/>
        <v>828267</v>
      </c>
    </row>
    <row r="39" ht="36.75" customHeight="1" spans="1:5">
      <c r="A39" s="382" t="s">
        <v>98</v>
      </c>
      <c r="B39" s="392" t="s">
        <v>99</v>
      </c>
      <c r="C39" s="387">
        <f t="shared" si="2"/>
        <v>1092917</v>
      </c>
      <c r="D39" s="393">
        <f t="shared" si="2"/>
        <v>1004981</v>
      </c>
      <c r="E39" s="393">
        <f t="shared" si="2"/>
        <v>828267</v>
      </c>
    </row>
    <row r="40" ht="48" customHeight="1" spans="1:5">
      <c r="A40" s="382" t="s">
        <v>100</v>
      </c>
      <c r="B40" s="392" t="s">
        <v>101</v>
      </c>
      <c r="C40" s="387">
        <v>1092917</v>
      </c>
      <c r="D40" s="393">
        <v>1004981</v>
      </c>
      <c r="E40" s="393">
        <v>828267</v>
      </c>
    </row>
    <row r="41" ht="59.25" customHeight="1" spans="1:5">
      <c r="A41" s="394" t="s">
        <v>102</v>
      </c>
      <c r="B41" s="395" t="s">
        <v>103</v>
      </c>
      <c r="C41" s="396">
        <f>C42</f>
        <v>551712</v>
      </c>
      <c r="D41" s="393"/>
      <c r="E41" s="393"/>
    </row>
    <row r="42" ht="59.25" customHeight="1" spans="1:5">
      <c r="A42" s="394" t="s">
        <v>104</v>
      </c>
      <c r="B42" s="395" t="s">
        <v>105</v>
      </c>
      <c r="C42" s="396">
        <f>C43</f>
        <v>551712</v>
      </c>
      <c r="D42" s="393"/>
      <c r="E42" s="393"/>
    </row>
    <row r="43" ht="59.25" customHeight="1" spans="1:5">
      <c r="A43" s="382" t="s">
        <v>106</v>
      </c>
      <c r="B43" s="392" t="s">
        <v>107</v>
      </c>
      <c r="C43" s="397">
        <v>551712</v>
      </c>
      <c r="D43" s="393"/>
      <c r="E43" s="393"/>
    </row>
    <row r="44" s="359" customFormat="1" ht="48" customHeight="1" spans="1:5">
      <c r="A44" s="394" t="s">
        <v>108</v>
      </c>
      <c r="B44" s="398" t="s">
        <v>109</v>
      </c>
      <c r="C44" s="399">
        <f t="shared" ref="C44:E45" si="3">C45</f>
        <v>134910</v>
      </c>
      <c r="D44" s="399">
        <f t="shared" si="3"/>
        <v>148721</v>
      </c>
      <c r="E44" s="399">
        <f t="shared" si="3"/>
        <v>162767</v>
      </c>
    </row>
    <row r="45" s="359" customFormat="1" ht="47.25" spans="1:5">
      <c r="A45" s="394" t="s">
        <v>110</v>
      </c>
      <c r="B45" s="400" t="s">
        <v>111</v>
      </c>
      <c r="C45" s="401">
        <f t="shared" si="3"/>
        <v>134910</v>
      </c>
      <c r="D45" s="401">
        <f t="shared" si="3"/>
        <v>148721</v>
      </c>
      <c r="E45" s="401">
        <f t="shared" si="3"/>
        <v>162767</v>
      </c>
    </row>
    <row r="46" s="359" customFormat="1" ht="63" spans="1:5">
      <c r="A46" s="382" t="s">
        <v>112</v>
      </c>
      <c r="B46" s="400" t="s">
        <v>113</v>
      </c>
      <c r="C46" s="393">
        <v>134910</v>
      </c>
      <c r="D46" s="393">
        <v>148721</v>
      </c>
      <c r="E46" s="393">
        <v>162767</v>
      </c>
    </row>
    <row r="47" customFormat="1" spans="1:5">
      <c r="A47" s="394" t="s">
        <v>114</v>
      </c>
      <c r="B47" s="398" t="s">
        <v>115</v>
      </c>
      <c r="C47" s="399">
        <f>C48</f>
        <v>2768040</v>
      </c>
      <c r="D47" s="402"/>
      <c r="E47" s="402"/>
    </row>
    <row r="48" customFormat="1" ht="78.75" spans="1:5">
      <c r="A48" s="382" t="s">
        <v>116</v>
      </c>
      <c r="B48" s="400" t="s">
        <v>117</v>
      </c>
      <c r="C48" s="401">
        <f>C49</f>
        <v>2768040</v>
      </c>
      <c r="D48" s="402"/>
      <c r="E48" s="402"/>
    </row>
    <row r="49" customFormat="1" ht="94.5" spans="1:5">
      <c r="A49" s="382" t="s">
        <v>118</v>
      </c>
      <c r="B49" s="400" t="s">
        <v>119</v>
      </c>
      <c r="C49" s="401">
        <v>2768040</v>
      </c>
      <c r="D49" s="393"/>
      <c r="E49" s="393"/>
    </row>
    <row r="50" spans="1:3">
      <c r="A50" s="403"/>
      <c r="B50" s="404"/>
      <c r="C50" s="405"/>
    </row>
    <row r="51" spans="1:3">
      <c r="A51" s="403"/>
      <c r="B51" s="404"/>
      <c r="C51" s="405"/>
    </row>
    <row r="52" spans="1:3">
      <c r="A52" s="403"/>
      <c r="B52" s="404"/>
      <c r="C52" s="405"/>
    </row>
    <row r="53" spans="1:3">
      <c r="A53" s="403"/>
      <c r="B53" s="404"/>
      <c r="C53" s="405"/>
    </row>
    <row r="54" spans="1:3">
      <c r="A54" s="403"/>
      <c r="B54" s="404"/>
      <c r="C54" s="405"/>
    </row>
    <row r="55" spans="1:3">
      <c r="A55" s="403"/>
      <c r="B55" s="404"/>
      <c r="C55" s="405"/>
    </row>
    <row r="56" spans="1:3">
      <c r="A56" s="403"/>
      <c r="B56" s="404"/>
      <c r="C56" s="405"/>
    </row>
    <row r="57" spans="1:3">
      <c r="A57" s="403"/>
      <c r="B57" s="404"/>
      <c r="C57" s="405"/>
    </row>
    <row r="58" spans="1:3">
      <c r="A58" s="403"/>
      <c r="B58" s="404"/>
      <c r="C58" s="405"/>
    </row>
    <row r="59" spans="1:3">
      <c r="A59" s="403"/>
      <c r="B59" s="404"/>
      <c r="C59" s="405"/>
    </row>
    <row r="60" spans="1:3">
      <c r="A60" s="403"/>
      <c r="B60" s="404"/>
      <c r="C60" s="405"/>
    </row>
    <row r="61" spans="1:3">
      <c r="A61" s="403"/>
      <c r="B61" s="404"/>
      <c r="C61" s="405"/>
    </row>
    <row r="62" spans="1:3">
      <c r="A62" s="403"/>
      <c r="B62" s="404"/>
      <c r="C62" s="405"/>
    </row>
    <row r="63" spans="1:3">
      <c r="A63" s="403"/>
      <c r="B63" s="404"/>
      <c r="C63" s="405"/>
    </row>
    <row r="64" spans="1:3">
      <c r="A64" s="403"/>
      <c r="B64" s="404"/>
      <c r="C64" s="405"/>
    </row>
    <row r="65" spans="1:3">
      <c r="A65" s="403"/>
      <c r="B65" s="404"/>
      <c r="C65" s="405"/>
    </row>
    <row r="66" spans="1:3">
      <c r="A66" s="403"/>
      <c r="B66" s="404"/>
      <c r="C66" s="405"/>
    </row>
    <row r="67" spans="1:3">
      <c r="A67" s="403"/>
      <c r="B67" s="404"/>
      <c r="C67" s="405"/>
    </row>
    <row r="68" spans="1:3">
      <c r="A68" s="403"/>
      <c r="B68" s="404"/>
      <c r="C68" s="405"/>
    </row>
    <row r="69" spans="1:3">
      <c r="A69" s="403"/>
      <c r="B69" s="404"/>
      <c r="C69" s="405"/>
    </row>
    <row r="70" spans="1:3">
      <c r="A70" s="403"/>
      <c r="B70" s="404"/>
      <c r="C70" s="405"/>
    </row>
    <row r="71" spans="1:3">
      <c r="A71" s="403"/>
      <c r="B71" s="404"/>
      <c r="C71" s="405"/>
    </row>
    <row r="72" spans="1:3">
      <c r="A72" s="403"/>
      <c r="B72" s="404"/>
      <c r="C72" s="405"/>
    </row>
    <row r="73" spans="1:3">
      <c r="A73" s="403"/>
      <c r="B73" s="404"/>
      <c r="C73" s="405"/>
    </row>
    <row r="74" spans="1:3">
      <c r="A74" s="403"/>
      <c r="B74" s="404"/>
      <c r="C74" s="405"/>
    </row>
    <row r="75" spans="1:3">
      <c r="A75" s="403"/>
      <c r="B75" s="404"/>
      <c r="C75" s="405"/>
    </row>
    <row r="76" spans="1:3">
      <c r="A76" s="403"/>
      <c r="B76" s="404"/>
      <c r="C76" s="405"/>
    </row>
    <row r="77" spans="1:3">
      <c r="A77" s="403"/>
      <c r="B77" s="404"/>
      <c r="C77" s="405"/>
    </row>
    <row r="78" spans="1:3">
      <c r="A78" s="403"/>
      <c r="B78" s="404"/>
      <c r="C78" s="405"/>
    </row>
    <row r="79" spans="1:3">
      <c r="A79" s="403"/>
      <c r="B79" s="404"/>
      <c r="C79" s="405"/>
    </row>
    <row r="80" spans="1:3">
      <c r="A80" s="403"/>
      <c r="B80" s="404"/>
      <c r="C80" s="405"/>
    </row>
    <row r="81" spans="1:3">
      <c r="A81" s="403"/>
      <c r="B81" s="404"/>
      <c r="C81" s="405"/>
    </row>
    <row r="82" spans="1:3">
      <c r="A82" s="403"/>
      <c r="B82" s="404"/>
      <c r="C82" s="405"/>
    </row>
    <row r="83" spans="1:3">
      <c r="A83" s="403"/>
      <c r="B83" s="404"/>
      <c r="C83" s="405"/>
    </row>
    <row r="84" spans="1:3">
      <c r="A84" s="403"/>
      <c r="B84" s="404"/>
      <c r="C84" s="405"/>
    </row>
  </sheetData>
  <sheetProtection formatRows="0" autoFilter="0"/>
  <mergeCells count="10">
    <mergeCell ref="A1:C1"/>
    <mergeCell ref="D1:E1"/>
    <mergeCell ref="C2:E2"/>
    <mergeCell ref="A3:E3"/>
    <mergeCell ref="A4:E4"/>
    <mergeCell ref="B5:C5"/>
    <mergeCell ref="B6:C6"/>
    <mergeCell ref="A8:C8"/>
    <mergeCell ref="A9:C9"/>
    <mergeCell ref="A12:B12"/>
  </mergeCells>
  <printOptions horizontalCentered="1"/>
  <pageMargins left="0.511811023622047" right="0.196850393700787" top="0.275590551181102" bottom="0.393700787401575" header="0.15748031496063" footer="0.236220472440945"/>
  <pageSetup paperSize="9" scale="73" fitToHeight="6" orientation="portrait" blackAndWhite="1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155"/>
  <sheetViews>
    <sheetView view="pageBreakPreview" zoomScale="61" zoomScalePageLayoutView="78" zoomScaleNormal="100" workbookViewId="0">
      <selection activeCell="A25" sqref="A25:C26"/>
    </sheetView>
  </sheetViews>
  <sheetFormatPr defaultColWidth="9.1047619047619" defaultRowHeight="21"/>
  <cols>
    <col min="1" max="1" width="116.552380952381" style="310" customWidth="1"/>
    <col min="2" max="2" width="8.66666666666667" style="311" customWidth="1"/>
    <col min="3" max="3" width="9.33333333333333" style="312" customWidth="1"/>
    <col min="4" max="4" width="12.4380952380952" style="313" customWidth="1"/>
    <col min="5" max="5" width="10.6666666666667" style="314" customWidth="1"/>
    <col min="6" max="6" width="9.33333333333333" style="311" customWidth="1"/>
    <col min="7" max="7" width="24.8857142857143" style="315" customWidth="1"/>
    <col min="8" max="8" width="22.552380952381" style="316" customWidth="1"/>
    <col min="9" max="9" width="23.3333333333333" style="317" customWidth="1"/>
    <col min="10" max="37" width="9.33333333333333" style="317" customWidth="1"/>
    <col min="38" max="16384" width="9.1047619047619" style="318"/>
  </cols>
  <sheetData>
    <row r="1" s="297" customFormat="1" ht="24.75" customHeight="1" spans="1:9">
      <c r="A1" s="213" t="s">
        <v>120</v>
      </c>
      <c r="B1" s="213"/>
      <c r="C1" s="213"/>
      <c r="D1" s="213"/>
      <c r="E1" s="213"/>
      <c r="F1" s="213"/>
      <c r="G1" s="213"/>
      <c r="H1" s="319"/>
      <c r="I1" s="319"/>
    </row>
    <row r="2" s="297" customFormat="1" ht="23.25" customHeight="1" spans="1:9">
      <c r="A2" s="213" t="s">
        <v>121</v>
      </c>
      <c r="B2" s="213"/>
      <c r="C2" s="213"/>
      <c r="D2" s="213"/>
      <c r="E2" s="213"/>
      <c r="F2" s="213"/>
      <c r="G2" s="213"/>
      <c r="H2" s="319"/>
      <c r="I2" s="319"/>
    </row>
    <row r="3" s="297" customFormat="1" ht="23.25" customHeight="1" spans="1:9">
      <c r="A3" s="213" t="s">
        <v>122</v>
      </c>
      <c r="B3" s="213"/>
      <c r="C3" s="213"/>
      <c r="D3" s="213"/>
      <c r="E3" s="213"/>
      <c r="F3" s="213"/>
      <c r="G3" s="213"/>
      <c r="H3" s="319"/>
      <c r="I3" s="319"/>
    </row>
    <row r="4" s="298" customFormat="1" ht="24" customHeight="1" spans="1:9">
      <c r="A4" s="214" t="s">
        <v>123</v>
      </c>
      <c r="B4" s="214"/>
      <c r="C4" s="214"/>
      <c r="D4" s="214"/>
      <c r="E4" s="214"/>
      <c r="F4" s="214"/>
      <c r="G4" s="214"/>
      <c r="H4" s="319"/>
      <c r="I4" s="319"/>
    </row>
    <row r="5" s="298" customFormat="1" ht="24" customHeight="1" spans="1:9">
      <c r="A5" s="214" t="s">
        <v>3</v>
      </c>
      <c r="B5" s="214"/>
      <c r="C5" s="214"/>
      <c r="D5" s="214"/>
      <c r="E5" s="214"/>
      <c r="F5" s="214"/>
      <c r="G5" s="214"/>
      <c r="H5" s="319"/>
      <c r="I5" s="319"/>
    </row>
    <row r="6" s="298" customFormat="1" ht="27.75" customHeight="1" spans="1:9">
      <c r="A6" s="215"/>
      <c r="B6" s="216"/>
      <c r="C6" s="216"/>
      <c r="D6" s="216"/>
      <c r="E6" s="216"/>
      <c r="F6" s="216"/>
      <c r="G6" s="216"/>
      <c r="H6" s="270" t="s">
        <v>4</v>
      </c>
      <c r="I6" s="270"/>
    </row>
    <row r="7" s="298" customFormat="1" ht="27.75" customHeight="1" spans="1:9">
      <c r="A7" s="214"/>
      <c r="B7" s="214"/>
      <c r="C7" s="214"/>
      <c r="D7" s="214"/>
      <c r="E7" s="214"/>
      <c r="F7" s="214"/>
      <c r="G7" s="214"/>
      <c r="H7" s="270"/>
      <c r="I7" s="339"/>
    </row>
    <row r="8" s="298" customFormat="1" ht="99" customHeight="1" spans="1:9">
      <c r="A8" s="217" t="s">
        <v>124</v>
      </c>
      <c r="B8" s="217"/>
      <c r="C8" s="217"/>
      <c r="D8" s="217"/>
      <c r="E8" s="217"/>
      <c r="F8" s="217"/>
      <c r="G8" s="217"/>
      <c r="H8" s="320"/>
      <c r="I8" s="340"/>
    </row>
    <row r="9" s="299" customFormat="1" ht="20.25" spans="1:9">
      <c r="A9" s="321"/>
      <c r="B9" s="322"/>
      <c r="C9" s="322"/>
      <c r="D9" s="322"/>
      <c r="E9" s="322"/>
      <c r="F9" s="323"/>
      <c r="H9" s="324" t="s">
        <v>40</v>
      </c>
      <c r="I9" s="341"/>
    </row>
    <row r="10" s="300" customFormat="1" ht="54" customHeight="1" spans="1:37">
      <c r="A10" s="221" t="s">
        <v>10</v>
      </c>
      <c r="B10" s="222" t="s">
        <v>125</v>
      </c>
      <c r="C10" s="223" t="s">
        <v>126</v>
      </c>
      <c r="D10" s="224" t="s">
        <v>127</v>
      </c>
      <c r="E10" s="225"/>
      <c r="F10" s="226" t="s">
        <v>128</v>
      </c>
      <c r="G10" s="90" t="s">
        <v>11</v>
      </c>
      <c r="H10" s="90" t="s">
        <v>12</v>
      </c>
      <c r="I10" s="90" t="s">
        <v>13</v>
      </c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  <c r="AD10" s="342"/>
      <c r="AE10" s="342"/>
      <c r="AF10" s="342"/>
      <c r="AG10" s="342"/>
      <c r="AH10" s="342"/>
      <c r="AI10" s="342"/>
      <c r="AJ10" s="342"/>
      <c r="AK10" s="342"/>
    </row>
    <row r="11" s="301" customFormat="1" ht="27.75" customHeight="1" spans="1:37">
      <c r="A11" s="227" t="s">
        <v>129</v>
      </c>
      <c r="B11" s="228"/>
      <c r="C11" s="229"/>
      <c r="D11" s="223"/>
      <c r="E11" s="226"/>
      <c r="F11" s="230"/>
      <c r="G11" s="231">
        <f>G13+G68+G113+G61+G107+G75+G87</f>
        <v>10369731</v>
      </c>
      <c r="H11" s="231">
        <f>H13+H68+H113+H61+H107+H75+H87+H12</f>
        <v>7192997</v>
      </c>
      <c r="I11" s="231">
        <f>I13+I68+I113+I61+I107+I75+I87+I12</f>
        <v>7178061</v>
      </c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</row>
    <row r="12" s="301" customFormat="1" ht="27.75" customHeight="1" spans="1:37">
      <c r="A12" s="232" t="s">
        <v>130</v>
      </c>
      <c r="B12" s="325"/>
      <c r="C12" s="325"/>
      <c r="D12" s="325"/>
      <c r="E12" s="325"/>
      <c r="F12" s="326"/>
      <c r="G12" s="231"/>
      <c r="H12" s="231">
        <v>176107</v>
      </c>
      <c r="I12" s="231">
        <v>350765</v>
      </c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</row>
    <row r="13" s="301" customFormat="1" ht="44.25" customHeight="1" spans="1:37">
      <c r="A13" s="290" t="s">
        <v>131</v>
      </c>
      <c r="B13" s="236" t="s">
        <v>132</v>
      </c>
      <c r="C13" s="236"/>
      <c r="D13" s="236"/>
      <c r="E13" s="236"/>
      <c r="F13" s="236"/>
      <c r="G13" s="237">
        <f>G14+G19+G27+G34</f>
        <v>3986838</v>
      </c>
      <c r="H13" s="237">
        <f>H14+H19+H27+H34</f>
        <v>3751885</v>
      </c>
      <c r="I13" s="237">
        <f>I14+I19+I27+I34</f>
        <v>3751885</v>
      </c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</row>
    <row r="14" s="301" customFormat="1" ht="56.25" customHeight="1" spans="1:37">
      <c r="A14" s="278" t="s">
        <v>133</v>
      </c>
      <c r="B14" s="236" t="s">
        <v>132</v>
      </c>
      <c r="C14" s="236" t="s">
        <v>134</v>
      </c>
      <c r="D14" s="236"/>
      <c r="E14" s="236"/>
      <c r="F14" s="236"/>
      <c r="G14" s="237">
        <f>G15</f>
        <v>718704</v>
      </c>
      <c r="H14" s="237">
        <f>H15</f>
        <v>718704</v>
      </c>
      <c r="I14" s="237">
        <f>I15</f>
        <v>718704</v>
      </c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</row>
    <row r="15" s="302" customFormat="1" ht="41.25" customHeight="1" spans="1:37">
      <c r="A15" s="239" t="s">
        <v>135</v>
      </c>
      <c r="B15" s="240" t="s">
        <v>132</v>
      </c>
      <c r="C15" s="240" t="s">
        <v>134</v>
      </c>
      <c r="D15" s="241" t="s">
        <v>136</v>
      </c>
      <c r="E15" s="244"/>
      <c r="F15" s="240"/>
      <c r="G15" s="247">
        <f>G16</f>
        <v>718704</v>
      </c>
      <c r="H15" s="255">
        <f t="shared" ref="H15:I17" si="0">H16</f>
        <v>718704</v>
      </c>
      <c r="I15" s="255">
        <f t="shared" si="0"/>
        <v>718704</v>
      </c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</row>
    <row r="16" s="303" customFormat="1" ht="31.5" customHeight="1" spans="1:37">
      <c r="A16" s="239" t="s">
        <v>137</v>
      </c>
      <c r="B16" s="240" t="s">
        <v>132</v>
      </c>
      <c r="C16" s="240" t="s">
        <v>134</v>
      </c>
      <c r="D16" s="241" t="s">
        <v>138</v>
      </c>
      <c r="E16" s="244"/>
      <c r="F16" s="240"/>
      <c r="G16" s="247">
        <f>G17</f>
        <v>718704</v>
      </c>
      <c r="H16" s="247">
        <f t="shared" si="0"/>
        <v>718704</v>
      </c>
      <c r="I16" s="247">
        <f t="shared" si="0"/>
        <v>718704</v>
      </c>
      <c r="J16" s="304"/>
      <c r="K16" s="304"/>
      <c r="L16" s="304"/>
      <c r="M16" s="304"/>
      <c r="N16" s="304"/>
      <c r="O16" s="304"/>
      <c r="P16" s="304"/>
      <c r="Q16" s="304"/>
      <c r="R16" s="304"/>
      <c r="S16" s="304"/>
      <c r="T16" s="304"/>
      <c r="U16" s="304"/>
      <c r="V16" s="304"/>
      <c r="W16" s="304"/>
      <c r="X16" s="304"/>
      <c r="Y16" s="304"/>
      <c r="Z16" s="304"/>
      <c r="AA16" s="304"/>
      <c r="AB16" s="304"/>
      <c r="AC16" s="304"/>
      <c r="AD16" s="304"/>
      <c r="AE16" s="304"/>
      <c r="AF16" s="304"/>
      <c r="AG16" s="304"/>
      <c r="AH16" s="304"/>
      <c r="AI16" s="304"/>
      <c r="AJ16" s="304"/>
      <c r="AK16" s="304"/>
    </row>
    <row r="17" s="303" customFormat="1" ht="41.25" customHeight="1" spans="1:37">
      <c r="A17" s="239" t="s">
        <v>139</v>
      </c>
      <c r="B17" s="240" t="s">
        <v>132</v>
      </c>
      <c r="C17" s="240" t="s">
        <v>134</v>
      </c>
      <c r="D17" s="241" t="s">
        <v>138</v>
      </c>
      <c r="E17" s="244" t="s">
        <v>140</v>
      </c>
      <c r="F17" s="240"/>
      <c r="G17" s="247">
        <f>G18</f>
        <v>718704</v>
      </c>
      <c r="H17" s="247">
        <f t="shared" si="0"/>
        <v>718704</v>
      </c>
      <c r="I17" s="247">
        <f t="shared" si="0"/>
        <v>718704</v>
      </c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</row>
    <row r="18" s="303" customFormat="1" ht="83.25" customHeight="1" spans="1:37">
      <c r="A18" s="248" t="s">
        <v>141</v>
      </c>
      <c r="B18" s="246" t="s">
        <v>132</v>
      </c>
      <c r="C18" s="246" t="s">
        <v>134</v>
      </c>
      <c r="D18" s="241" t="s">
        <v>138</v>
      </c>
      <c r="E18" s="244" t="s">
        <v>140</v>
      </c>
      <c r="F18" s="240" t="s">
        <v>142</v>
      </c>
      <c r="G18" s="247">
        <v>718704</v>
      </c>
      <c r="H18" s="247">
        <v>718704</v>
      </c>
      <c r="I18" s="247">
        <v>718704</v>
      </c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304"/>
      <c r="AI18" s="304"/>
      <c r="AJ18" s="304"/>
      <c r="AK18" s="304"/>
    </row>
    <row r="19" s="303" customFormat="1" ht="78" customHeight="1" spans="1:37">
      <c r="A19" s="278" t="s">
        <v>143</v>
      </c>
      <c r="B19" s="236" t="s">
        <v>132</v>
      </c>
      <c r="C19" s="236" t="s">
        <v>144</v>
      </c>
      <c r="D19" s="236"/>
      <c r="E19" s="236"/>
      <c r="F19" s="236"/>
      <c r="G19" s="237">
        <f>G20+G25</f>
        <v>1903170</v>
      </c>
      <c r="H19" s="237">
        <f t="shared" ref="G19:I20" si="1">H20</f>
        <v>1896396</v>
      </c>
      <c r="I19" s="237">
        <f t="shared" si="1"/>
        <v>1896396</v>
      </c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4"/>
      <c r="AA19" s="304"/>
      <c r="AB19" s="304"/>
      <c r="AC19" s="304"/>
      <c r="AD19" s="304"/>
      <c r="AE19" s="304"/>
      <c r="AF19" s="304"/>
      <c r="AG19" s="304"/>
      <c r="AH19" s="304"/>
      <c r="AI19" s="304"/>
      <c r="AJ19" s="304"/>
      <c r="AK19" s="304"/>
    </row>
    <row r="20" s="303" customFormat="1" ht="40.5" customHeight="1" spans="1:37">
      <c r="A20" s="239" t="s">
        <v>145</v>
      </c>
      <c r="B20" s="240" t="s">
        <v>132</v>
      </c>
      <c r="C20" s="240" t="s">
        <v>144</v>
      </c>
      <c r="D20" s="241" t="s">
        <v>146</v>
      </c>
      <c r="E20" s="244"/>
      <c r="F20" s="240"/>
      <c r="G20" s="247">
        <f t="shared" si="1"/>
        <v>1896396</v>
      </c>
      <c r="H20" s="255">
        <f t="shared" si="1"/>
        <v>1896396</v>
      </c>
      <c r="I20" s="255">
        <f t="shared" si="1"/>
        <v>1896396</v>
      </c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</row>
    <row r="21" s="303" customFormat="1" ht="37.5" customHeight="1" spans="1:37">
      <c r="A21" s="239" t="s">
        <v>147</v>
      </c>
      <c r="B21" s="240" t="s">
        <v>132</v>
      </c>
      <c r="C21" s="240" t="s">
        <v>144</v>
      </c>
      <c r="D21" s="241" t="s">
        <v>148</v>
      </c>
      <c r="E21" s="244"/>
      <c r="F21" s="240"/>
      <c r="G21" s="247">
        <f>G22</f>
        <v>1896396</v>
      </c>
      <c r="H21" s="247">
        <f>H22</f>
        <v>1896396</v>
      </c>
      <c r="I21" s="247">
        <f>I22</f>
        <v>1896396</v>
      </c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304"/>
      <c r="AD21" s="304"/>
      <c r="AE21" s="304"/>
      <c r="AF21" s="304"/>
      <c r="AG21" s="304"/>
      <c r="AH21" s="304"/>
      <c r="AI21" s="304"/>
      <c r="AJ21" s="304"/>
      <c r="AK21" s="304"/>
    </row>
    <row r="22" s="304" customFormat="1" ht="31.5" customHeight="1" spans="1:9">
      <c r="A22" s="239" t="s">
        <v>139</v>
      </c>
      <c r="B22" s="240" t="s">
        <v>132</v>
      </c>
      <c r="C22" s="240" t="s">
        <v>144</v>
      </c>
      <c r="D22" s="241" t="s">
        <v>148</v>
      </c>
      <c r="E22" s="244" t="s">
        <v>140</v>
      </c>
      <c r="F22" s="240"/>
      <c r="G22" s="247">
        <f>G23+G24</f>
        <v>1896396</v>
      </c>
      <c r="H22" s="247">
        <f>H23+H24</f>
        <v>1896396</v>
      </c>
      <c r="I22" s="247">
        <f>I23+I24</f>
        <v>1896396</v>
      </c>
    </row>
    <row r="23" s="304" customFormat="1" ht="77.25" customHeight="1" spans="1:9">
      <c r="A23" s="248" t="s">
        <v>141</v>
      </c>
      <c r="B23" s="246" t="s">
        <v>132</v>
      </c>
      <c r="C23" s="246" t="s">
        <v>144</v>
      </c>
      <c r="D23" s="241" t="s">
        <v>148</v>
      </c>
      <c r="E23" s="244" t="s">
        <v>140</v>
      </c>
      <c r="F23" s="240" t="s">
        <v>142</v>
      </c>
      <c r="G23" s="247">
        <v>1890396</v>
      </c>
      <c r="H23" s="247">
        <v>1890396</v>
      </c>
      <c r="I23" s="247">
        <v>1890396</v>
      </c>
    </row>
    <row r="24" s="304" customFormat="1" ht="77.25" customHeight="1" spans="1:9">
      <c r="A24" s="257" t="s">
        <v>149</v>
      </c>
      <c r="B24" s="246" t="s">
        <v>132</v>
      </c>
      <c r="C24" s="246" t="s">
        <v>144</v>
      </c>
      <c r="D24" s="241" t="s">
        <v>148</v>
      </c>
      <c r="E24" s="244" t="s">
        <v>140</v>
      </c>
      <c r="F24" s="240" t="s">
        <v>150</v>
      </c>
      <c r="G24" s="247">
        <v>6000</v>
      </c>
      <c r="H24" s="247">
        <v>6000</v>
      </c>
      <c r="I24" s="247">
        <v>6000</v>
      </c>
    </row>
    <row r="25" s="304" customFormat="1" ht="59.25" customHeight="1" spans="1:9">
      <c r="A25" s="248" t="s">
        <v>151</v>
      </c>
      <c r="B25" s="246" t="s">
        <v>132</v>
      </c>
      <c r="C25" s="246" t="s">
        <v>144</v>
      </c>
      <c r="D25" s="241" t="s">
        <v>148</v>
      </c>
      <c r="E25" s="244" t="s">
        <v>152</v>
      </c>
      <c r="F25" s="240"/>
      <c r="G25" s="247">
        <f>G26</f>
        <v>6774</v>
      </c>
      <c r="H25" s="247"/>
      <c r="I25" s="247"/>
    </row>
    <row r="26" s="304" customFormat="1" ht="59.25" customHeight="1" spans="1:9">
      <c r="A26" s="248" t="s">
        <v>153</v>
      </c>
      <c r="B26" s="246" t="s">
        <v>132</v>
      </c>
      <c r="C26" s="246" t="s">
        <v>144</v>
      </c>
      <c r="D26" s="241" t="s">
        <v>148</v>
      </c>
      <c r="E26" s="244" t="s">
        <v>152</v>
      </c>
      <c r="F26" s="240" t="s">
        <v>142</v>
      </c>
      <c r="G26" s="247">
        <v>6774</v>
      </c>
      <c r="H26" s="255"/>
      <c r="I26" s="255"/>
    </row>
    <row r="27" s="304" customFormat="1" ht="59.25" customHeight="1" spans="1:9">
      <c r="A27" s="290" t="s">
        <v>154</v>
      </c>
      <c r="B27" s="236" t="s">
        <v>132</v>
      </c>
      <c r="C27" s="236" t="s">
        <v>155</v>
      </c>
      <c r="D27" s="236"/>
      <c r="E27" s="251"/>
      <c r="F27" s="236"/>
      <c r="G27" s="237">
        <f>G28</f>
        <v>6435</v>
      </c>
      <c r="H27" s="285">
        <f>H28</f>
        <v>6435</v>
      </c>
      <c r="I27" s="285">
        <f>I28</f>
        <v>6435</v>
      </c>
    </row>
    <row r="28" s="303" customFormat="1" ht="48" customHeight="1" spans="1:37">
      <c r="A28" s="327" t="s">
        <v>156</v>
      </c>
      <c r="B28" s="240" t="s">
        <v>132</v>
      </c>
      <c r="C28" s="240" t="s">
        <v>155</v>
      </c>
      <c r="D28" s="241" t="s">
        <v>157</v>
      </c>
      <c r="E28" s="244"/>
      <c r="F28" s="240"/>
      <c r="G28" s="247">
        <f>G29</f>
        <v>6435</v>
      </c>
      <c r="H28" s="247">
        <f>H29+H31</f>
        <v>6435</v>
      </c>
      <c r="I28" s="247">
        <f>I29+I31</f>
        <v>6435</v>
      </c>
      <c r="J28" s="304"/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  <c r="V28" s="304"/>
      <c r="W28" s="304"/>
      <c r="X28" s="304"/>
      <c r="Y28" s="304"/>
      <c r="Z28" s="304"/>
      <c r="AA28" s="304"/>
      <c r="AB28" s="304"/>
      <c r="AC28" s="304"/>
      <c r="AD28" s="304"/>
      <c r="AE28" s="304"/>
      <c r="AF28" s="304"/>
      <c r="AG28" s="304"/>
      <c r="AH28" s="304"/>
      <c r="AI28" s="304"/>
      <c r="AJ28" s="304"/>
      <c r="AK28" s="304"/>
    </row>
    <row r="29" s="303" customFormat="1" ht="51" customHeight="1" spans="1:37">
      <c r="A29" s="327" t="s">
        <v>158</v>
      </c>
      <c r="B29" s="240" t="s">
        <v>132</v>
      </c>
      <c r="C29" s="240" t="s">
        <v>155</v>
      </c>
      <c r="D29" s="241" t="s">
        <v>159</v>
      </c>
      <c r="E29" s="244"/>
      <c r="F29" s="240"/>
      <c r="G29" s="247">
        <f>G30+G32</f>
        <v>6435</v>
      </c>
      <c r="H29" s="247">
        <f>H30</f>
        <v>5000</v>
      </c>
      <c r="I29" s="247">
        <f>I30</f>
        <v>5000</v>
      </c>
      <c r="J29" s="304"/>
      <c r="K29" s="304"/>
      <c r="L29" s="304"/>
      <c r="M29" s="304"/>
      <c r="N29" s="304"/>
      <c r="O29" s="304"/>
      <c r="P29" s="304"/>
      <c r="Q29" s="304"/>
      <c r="R29" s="304"/>
      <c r="S29" s="304"/>
      <c r="T29" s="304"/>
      <c r="U29" s="304"/>
      <c r="V29" s="304"/>
      <c r="W29" s="304"/>
      <c r="X29" s="304"/>
      <c r="Y29" s="304"/>
      <c r="Z29" s="304"/>
      <c r="AA29" s="304"/>
      <c r="AB29" s="304"/>
      <c r="AC29" s="304"/>
      <c r="AD29" s="304"/>
      <c r="AE29" s="304"/>
      <c r="AF29" s="304"/>
      <c r="AG29" s="304"/>
      <c r="AH29" s="304"/>
      <c r="AI29" s="304"/>
      <c r="AJ29" s="304"/>
      <c r="AK29" s="304"/>
    </row>
    <row r="30" s="304" customFormat="1" ht="58.5" customHeight="1" spans="1:9">
      <c r="A30" s="327" t="s">
        <v>160</v>
      </c>
      <c r="B30" s="240" t="s">
        <v>132</v>
      </c>
      <c r="C30" s="240" t="s">
        <v>155</v>
      </c>
      <c r="D30" s="241" t="s">
        <v>159</v>
      </c>
      <c r="E30" s="244" t="s">
        <v>161</v>
      </c>
      <c r="F30" s="240"/>
      <c r="G30" s="247">
        <f>G31</f>
        <v>5000</v>
      </c>
      <c r="H30" s="255">
        <v>5000</v>
      </c>
      <c r="I30" s="255">
        <v>5000</v>
      </c>
    </row>
    <row r="31" s="305" customFormat="1" ht="46.5" customHeight="1" spans="1:9">
      <c r="A31" s="248" t="s">
        <v>162</v>
      </c>
      <c r="B31" s="246" t="s">
        <v>132</v>
      </c>
      <c r="C31" s="246" t="s">
        <v>155</v>
      </c>
      <c r="D31" s="241" t="s">
        <v>159</v>
      </c>
      <c r="E31" s="244" t="s">
        <v>161</v>
      </c>
      <c r="F31" s="246" t="s">
        <v>163</v>
      </c>
      <c r="G31" s="255">
        <v>5000</v>
      </c>
      <c r="H31" s="247">
        <f>H32</f>
        <v>1435</v>
      </c>
      <c r="I31" s="247">
        <f>I32</f>
        <v>1435</v>
      </c>
    </row>
    <row r="32" s="306" customFormat="1" ht="46.5" customHeight="1" spans="1:9">
      <c r="A32" s="327" t="s">
        <v>164</v>
      </c>
      <c r="B32" s="240" t="s">
        <v>132</v>
      </c>
      <c r="C32" s="240" t="s">
        <v>155</v>
      </c>
      <c r="D32" s="241" t="s">
        <v>159</v>
      </c>
      <c r="E32" s="244" t="s">
        <v>165</v>
      </c>
      <c r="F32" s="240"/>
      <c r="G32" s="247">
        <f>G33</f>
        <v>1435</v>
      </c>
      <c r="H32" s="255">
        <v>1435</v>
      </c>
      <c r="I32" s="255">
        <v>1435</v>
      </c>
    </row>
    <row r="33" s="307" customFormat="1" ht="59.7" customHeight="1" spans="1:9">
      <c r="A33" s="248" t="s">
        <v>162</v>
      </c>
      <c r="B33" s="246" t="s">
        <v>132</v>
      </c>
      <c r="C33" s="246" t="s">
        <v>155</v>
      </c>
      <c r="D33" s="241" t="s">
        <v>159</v>
      </c>
      <c r="E33" s="244" t="s">
        <v>165</v>
      </c>
      <c r="F33" s="246" t="s">
        <v>163</v>
      </c>
      <c r="G33" s="255">
        <v>1435</v>
      </c>
      <c r="H33" s="255">
        <v>1435</v>
      </c>
      <c r="I33" s="255">
        <v>1435</v>
      </c>
    </row>
    <row r="34" s="307" customFormat="1" ht="84.75" customHeight="1" spans="1:9">
      <c r="A34" s="290" t="s">
        <v>166</v>
      </c>
      <c r="B34" s="236" t="s">
        <v>132</v>
      </c>
      <c r="C34" s="236" t="s">
        <v>167</v>
      </c>
      <c r="D34" s="251"/>
      <c r="E34" s="252"/>
      <c r="F34" s="236"/>
      <c r="G34" s="237">
        <f>G44+G49+G35+G39</f>
        <v>1358529</v>
      </c>
      <c r="H34" s="237">
        <f>H44+H49+H35</f>
        <v>1130350</v>
      </c>
      <c r="I34" s="237">
        <f>I44+I49+I35</f>
        <v>1130350</v>
      </c>
    </row>
    <row r="35" s="307" customFormat="1" ht="84.75" customHeight="1" spans="1:9">
      <c r="A35" s="253" t="s">
        <v>168</v>
      </c>
      <c r="B35" s="236" t="s">
        <v>132</v>
      </c>
      <c r="C35" s="236" t="s">
        <v>167</v>
      </c>
      <c r="D35" s="328" t="s">
        <v>169</v>
      </c>
      <c r="E35" s="329"/>
      <c r="F35" s="330"/>
      <c r="G35" s="255">
        <f t="shared" ref="G35:G42" si="2">G36</f>
        <v>829200</v>
      </c>
      <c r="H35" s="255">
        <f>H36</f>
        <v>829200</v>
      </c>
      <c r="I35" s="255">
        <f>I36</f>
        <v>829200</v>
      </c>
    </row>
    <row r="36" s="307" customFormat="1" ht="84.75" customHeight="1" spans="1:9">
      <c r="A36" s="284" t="s">
        <v>170</v>
      </c>
      <c r="B36" s="236" t="s">
        <v>132</v>
      </c>
      <c r="C36" s="236" t="s">
        <v>167</v>
      </c>
      <c r="D36" s="328" t="s">
        <v>171</v>
      </c>
      <c r="E36" s="329"/>
      <c r="F36" s="330"/>
      <c r="G36" s="255">
        <f t="shared" si="2"/>
        <v>829200</v>
      </c>
      <c r="H36" s="255">
        <f>H37</f>
        <v>829200</v>
      </c>
      <c r="I36" s="255">
        <f>I37</f>
        <v>829200</v>
      </c>
    </row>
    <row r="37" s="307" customFormat="1" ht="84.75" customHeight="1" spans="1:9">
      <c r="A37" s="331" t="s">
        <v>172</v>
      </c>
      <c r="B37" s="236" t="s">
        <v>132</v>
      </c>
      <c r="C37" s="236" t="s">
        <v>167</v>
      </c>
      <c r="D37" s="328" t="s">
        <v>171</v>
      </c>
      <c r="E37" s="329" t="s">
        <v>173</v>
      </c>
      <c r="F37" s="330"/>
      <c r="G37" s="258">
        <f t="shared" si="2"/>
        <v>829200</v>
      </c>
      <c r="H37" s="258">
        <f>H38</f>
        <v>829200</v>
      </c>
      <c r="I37" s="258">
        <f>I38</f>
        <v>829200</v>
      </c>
    </row>
    <row r="38" s="307" customFormat="1" ht="84.75" customHeight="1" spans="1:9">
      <c r="A38" s="257" t="s">
        <v>174</v>
      </c>
      <c r="B38" s="246" t="s">
        <v>132</v>
      </c>
      <c r="C38" s="246" t="s">
        <v>167</v>
      </c>
      <c r="D38" s="332" t="s">
        <v>171</v>
      </c>
      <c r="E38" s="333" t="s">
        <v>173</v>
      </c>
      <c r="F38" s="334" t="s">
        <v>175</v>
      </c>
      <c r="G38" s="258">
        <v>829200</v>
      </c>
      <c r="H38" s="258">
        <v>829200</v>
      </c>
      <c r="I38" s="258">
        <v>829200</v>
      </c>
    </row>
    <row r="39" s="307" customFormat="1" ht="65.1" customHeight="1" spans="1:9">
      <c r="A39" s="259" t="s">
        <v>176</v>
      </c>
      <c r="B39" s="236" t="s">
        <v>132</v>
      </c>
      <c r="C39" s="236" t="s">
        <v>167</v>
      </c>
      <c r="D39" s="328" t="s">
        <v>177</v>
      </c>
      <c r="E39" s="329"/>
      <c r="F39" s="330"/>
      <c r="G39" s="260">
        <f t="shared" si="2"/>
        <v>50000</v>
      </c>
      <c r="H39" s="258"/>
      <c r="I39" s="258"/>
    </row>
    <row r="40" s="307" customFormat="1" ht="65.1" customHeight="1" spans="1:9">
      <c r="A40" s="259" t="s">
        <v>178</v>
      </c>
      <c r="B40" s="236" t="s">
        <v>132</v>
      </c>
      <c r="C40" s="236" t="s">
        <v>167</v>
      </c>
      <c r="D40" s="328" t="s">
        <v>179</v>
      </c>
      <c r="E40" s="329"/>
      <c r="F40" s="330"/>
      <c r="G40" s="260">
        <f t="shared" si="2"/>
        <v>50000</v>
      </c>
      <c r="H40" s="258"/>
      <c r="I40" s="258"/>
    </row>
    <row r="41" s="307" customFormat="1" ht="65.1" customHeight="1" spans="1:9">
      <c r="A41" s="259" t="s">
        <v>180</v>
      </c>
      <c r="B41" s="236" t="s">
        <v>132</v>
      </c>
      <c r="C41" s="236" t="s">
        <v>167</v>
      </c>
      <c r="D41" s="328" t="s">
        <v>181</v>
      </c>
      <c r="E41" s="329"/>
      <c r="F41" s="330"/>
      <c r="G41" s="260">
        <f t="shared" si="2"/>
        <v>50000</v>
      </c>
      <c r="H41" s="258"/>
      <c r="I41" s="258"/>
    </row>
    <row r="42" s="307" customFormat="1" ht="65.1" customHeight="1" spans="1:9">
      <c r="A42" s="261" t="s">
        <v>182</v>
      </c>
      <c r="B42" s="246" t="s">
        <v>132</v>
      </c>
      <c r="C42" s="246" t="s">
        <v>167</v>
      </c>
      <c r="D42" s="332" t="s">
        <v>181</v>
      </c>
      <c r="E42" s="333" t="s">
        <v>183</v>
      </c>
      <c r="F42" s="334"/>
      <c r="G42" s="258">
        <f t="shared" si="2"/>
        <v>50000</v>
      </c>
      <c r="H42" s="258"/>
      <c r="I42" s="258"/>
    </row>
    <row r="43" s="307" customFormat="1" ht="65.1" customHeight="1" spans="1:9">
      <c r="A43" s="261" t="s">
        <v>141</v>
      </c>
      <c r="B43" s="246" t="s">
        <v>132</v>
      </c>
      <c r="C43" s="246" t="s">
        <v>167</v>
      </c>
      <c r="D43" s="332" t="s">
        <v>181</v>
      </c>
      <c r="E43" s="333" t="s">
        <v>183</v>
      </c>
      <c r="F43" s="334" t="s">
        <v>142</v>
      </c>
      <c r="G43" s="258">
        <v>50000</v>
      </c>
      <c r="H43" s="258"/>
      <c r="I43" s="258"/>
    </row>
    <row r="44" s="307" customFormat="1" ht="65.1" customHeight="1" spans="1:9">
      <c r="A44" s="256" t="s">
        <v>184</v>
      </c>
      <c r="B44" s="335" t="s">
        <v>132</v>
      </c>
      <c r="C44" s="336">
        <v>13</v>
      </c>
      <c r="D44" s="337">
        <v>76</v>
      </c>
      <c r="E44" s="332"/>
      <c r="F44" s="334"/>
      <c r="G44" s="258">
        <f>G45</f>
        <v>326150</v>
      </c>
      <c r="H44" s="258">
        <f>H45</f>
        <v>171150</v>
      </c>
      <c r="I44" s="258">
        <f>I45</f>
        <v>171150</v>
      </c>
    </row>
    <row r="45" s="307" customFormat="1" ht="31.5" customHeight="1" spans="1:9">
      <c r="A45" s="248" t="s">
        <v>185</v>
      </c>
      <c r="B45" s="246" t="s">
        <v>132</v>
      </c>
      <c r="C45" s="292">
        <v>13</v>
      </c>
      <c r="D45" s="262" t="s">
        <v>186</v>
      </c>
      <c r="E45" s="241"/>
      <c r="F45" s="246"/>
      <c r="G45" s="255">
        <f>G46</f>
        <v>326150</v>
      </c>
      <c r="H45" s="255">
        <f>H46+H48</f>
        <v>171150</v>
      </c>
      <c r="I45" s="255">
        <f>I46+I48</f>
        <v>171150</v>
      </c>
    </row>
    <row r="46" s="307" customFormat="1" ht="40.5" customHeight="1" spans="1:9">
      <c r="A46" s="257" t="s">
        <v>187</v>
      </c>
      <c r="B46" s="246" t="s">
        <v>132</v>
      </c>
      <c r="C46" s="292">
        <v>13</v>
      </c>
      <c r="D46" s="262" t="s">
        <v>186</v>
      </c>
      <c r="E46" s="241" t="s">
        <v>188</v>
      </c>
      <c r="F46" s="246"/>
      <c r="G46" s="255">
        <f>G47+G48</f>
        <v>326150</v>
      </c>
      <c r="H46" s="255">
        <f>H47</f>
        <v>150000</v>
      </c>
      <c r="I46" s="255">
        <f>I47</f>
        <v>150000</v>
      </c>
    </row>
    <row r="47" s="307" customFormat="1" ht="80.4" customHeight="1" spans="1:9">
      <c r="A47" s="257" t="s">
        <v>174</v>
      </c>
      <c r="B47" s="246" t="s">
        <v>132</v>
      </c>
      <c r="C47" s="292">
        <v>13</v>
      </c>
      <c r="D47" s="262" t="s">
        <v>186</v>
      </c>
      <c r="E47" s="241" t="s">
        <v>188</v>
      </c>
      <c r="F47" s="246" t="s">
        <v>175</v>
      </c>
      <c r="G47" s="255">
        <v>305000</v>
      </c>
      <c r="H47" s="255">
        <v>150000</v>
      </c>
      <c r="I47" s="255">
        <v>150000</v>
      </c>
    </row>
    <row r="48" s="307" customFormat="1" ht="80.4" customHeight="1" spans="1:9">
      <c r="A48" s="257" t="s">
        <v>149</v>
      </c>
      <c r="B48" s="246" t="s">
        <v>132</v>
      </c>
      <c r="C48" s="292">
        <v>13</v>
      </c>
      <c r="D48" s="262" t="s">
        <v>186</v>
      </c>
      <c r="E48" s="241" t="s">
        <v>188</v>
      </c>
      <c r="F48" s="246" t="s">
        <v>150</v>
      </c>
      <c r="G48" s="255">
        <v>21150</v>
      </c>
      <c r="H48" s="255">
        <v>21150</v>
      </c>
      <c r="I48" s="255">
        <v>21150</v>
      </c>
    </row>
    <row r="49" s="307" customFormat="1" ht="80.4" customHeight="1" spans="1:9">
      <c r="A49" s="245" t="s">
        <v>189</v>
      </c>
      <c r="B49" s="246" t="s">
        <v>132</v>
      </c>
      <c r="C49" s="246" t="s">
        <v>167</v>
      </c>
      <c r="D49" s="241" t="s">
        <v>190</v>
      </c>
      <c r="E49" s="241"/>
      <c r="F49" s="246"/>
      <c r="G49" s="255">
        <f>G50</f>
        <v>153179</v>
      </c>
      <c r="H49" s="255">
        <f>H50</f>
        <v>130000</v>
      </c>
      <c r="I49" s="258">
        <f>I50</f>
        <v>130000</v>
      </c>
    </row>
    <row r="50" s="307" customFormat="1" ht="80.4" customHeight="1" spans="1:10">
      <c r="A50" s="245" t="s">
        <v>191</v>
      </c>
      <c r="B50" s="246" t="s">
        <v>132</v>
      </c>
      <c r="C50" s="246" t="s">
        <v>167</v>
      </c>
      <c r="D50" s="241" t="s">
        <v>192</v>
      </c>
      <c r="E50" s="241"/>
      <c r="F50" s="246"/>
      <c r="G50" s="255">
        <f>G55+G57+G59+G51+G53</f>
        <v>153179</v>
      </c>
      <c r="H50" s="338">
        <f>H55+H57+H59</f>
        <v>130000</v>
      </c>
      <c r="I50" s="255">
        <f>I55+I57+I59</f>
        <v>130000</v>
      </c>
      <c r="J50" s="344"/>
    </row>
    <row r="51" s="308" customFormat="1" ht="58.5" customHeight="1" spans="1:254">
      <c r="A51" s="245" t="s">
        <v>193</v>
      </c>
      <c r="B51" s="246" t="s">
        <v>132</v>
      </c>
      <c r="C51" s="246" t="s">
        <v>167</v>
      </c>
      <c r="D51" s="241" t="s">
        <v>192</v>
      </c>
      <c r="E51" s="241" t="s">
        <v>194</v>
      </c>
      <c r="F51" s="246"/>
      <c r="G51" s="255">
        <f>G52</f>
        <v>3650</v>
      </c>
      <c r="H51" s="255"/>
      <c r="I51" s="255"/>
      <c r="K51" s="345"/>
      <c r="L51" s="345"/>
      <c r="M51" s="345"/>
      <c r="N51" s="345"/>
      <c r="O51" s="345"/>
      <c r="P51" s="345"/>
      <c r="Q51" s="345"/>
      <c r="R51" s="345"/>
      <c r="S51" s="345"/>
      <c r="T51" s="345"/>
      <c r="U51" s="345"/>
      <c r="V51" s="345"/>
      <c r="W51" s="345"/>
      <c r="X51" s="345"/>
      <c r="Y51" s="345"/>
      <c r="Z51" s="345"/>
      <c r="AA51" s="345"/>
      <c r="AB51" s="345"/>
      <c r="AC51" s="345"/>
      <c r="AD51" s="345"/>
      <c r="AE51" s="345"/>
      <c r="AF51" s="345"/>
      <c r="AG51" s="345"/>
      <c r="AH51" s="345"/>
      <c r="AI51" s="345"/>
      <c r="AJ51" s="345"/>
      <c r="AK51" s="345"/>
      <c r="AL51" s="345"/>
      <c r="AM51" s="345"/>
      <c r="AN51" s="345"/>
      <c r="AO51" s="345"/>
      <c r="AP51" s="345"/>
      <c r="AQ51" s="345"/>
      <c r="AR51" s="345"/>
      <c r="AS51" s="345"/>
      <c r="AT51" s="345"/>
      <c r="AU51" s="345"/>
      <c r="AV51" s="345"/>
      <c r="AW51" s="345"/>
      <c r="AX51" s="345"/>
      <c r="AY51" s="345"/>
      <c r="AZ51" s="345"/>
      <c r="BA51" s="345"/>
      <c r="BB51" s="345"/>
      <c r="BC51" s="345"/>
      <c r="BD51" s="345"/>
      <c r="BE51" s="345"/>
      <c r="BF51" s="345"/>
      <c r="BG51" s="345"/>
      <c r="BH51" s="345"/>
      <c r="BI51" s="345"/>
      <c r="BJ51" s="345"/>
      <c r="BK51" s="345"/>
      <c r="BL51" s="345"/>
      <c r="BM51" s="345"/>
      <c r="BN51" s="345"/>
      <c r="BO51" s="345"/>
      <c r="BP51" s="345"/>
      <c r="BQ51" s="345"/>
      <c r="BR51" s="345"/>
      <c r="BS51" s="345"/>
      <c r="BT51" s="345"/>
      <c r="BU51" s="345"/>
      <c r="BV51" s="345"/>
      <c r="BW51" s="345"/>
      <c r="BX51" s="345"/>
      <c r="BY51" s="345"/>
      <c r="BZ51" s="345"/>
      <c r="CA51" s="345"/>
      <c r="CB51" s="345"/>
      <c r="CC51" s="345"/>
      <c r="CD51" s="345"/>
      <c r="CE51" s="345"/>
      <c r="CF51" s="345"/>
      <c r="CG51" s="345"/>
      <c r="CH51" s="345"/>
      <c r="CI51" s="345"/>
      <c r="CJ51" s="345"/>
      <c r="CK51" s="345"/>
      <c r="CL51" s="345"/>
      <c r="CM51" s="345"/>
      <c r="CN51" s="345"/>
      <c r="CO51" s="345"/>
      <c r="CP51" s="345"/>
      <c r="CQ51" s="345"/>
      <c r="CR51" s="345"/>
      <c r="CS51" s="345"/>
      <c r="CT51" s="345"/>
      <c r="CU51" s="345"/>
      <c r="CV51" s="345"/>
      <c r="CW51" s="345"/>
      <c r="CX51" s="345"/>
      <c r="CY51" s="345"/>
      <c r="CZ51" s="345"/>
      <c r="DA51" s="345"/>
      <c r="DB51" s="345"/>
      <c r="DC51" s="345"/>
      <c r="DD51" s="345"/>
      <c r="DE51" s="345"/>
      <c r="DF51" s="345"/>
      <c r="DG51" s="345"/>
      <c r="DH51" s="345"/>
      <c r="DI51" s="345"/>
      <c r="DJ51" s="345"/>
      <c r="DK51" s="345"/>
      <c r="DL51" s="345"/>
      <c r="DM51" s="345"/>
      <c r="DN51" s="345"/>
      <c r="DO51" s="345"/>
      <c r="DP51" s="345"/>
      <c r="DQ51" s="345"/>
      <c r="DR51" s="345"/>
      <c r="DS51" s="345"/>
      <c r="DT51" s="345"/>
      <c r="DU51" s="345"/>
      <c r="DV51" s="345"/>
      <c r="DW51" s="345"/>
      <c r="DX51" s="345"/>
      <c r="DY51" s="345"/>
      <c r="DZ51" s="345"/>
      <c r="EA51" s="345"/>
      <c r="EB51" s="345"/>
      <c r="EC51" s="345"/>
      <c r="ED51" s="345"/>
      <c r="EE51" s="345"/>
      <c r="EF51" s="345"/>
      <c r="EG51" s="345"/>
      <c r="EH51" s="345"/>
      <c r="EI51" s="345"/>
      <c r="EJ51" s="345"/>
      <c r="EK51" s="345"/>
      <c r="EL51" s="345"/>
      <c r="EM51" s="345"/>
      <c r="EN51" s="345"/>
      <c r="EO51" s="345"/>
      <c r="EP51" s="345"/>
      <c r="EQ51" s="345"/>
      <c r="ER51" s="345"/>
      <c r="ES51" s="345"/>
      <c r="ET51" s="345"/>
      <c r="EU51" s="345"/>
      <c r="EV51" s="345"/>
      <c r="EW51" s="345"/>
      <c r="EX51" s="345"/>
      <c r="EY51" s="345"/>
      <c r="EZ51" s="345"/>
      <c r="FA51" s="345"/>
      <c r="FB51" s="345"/>
      <c r="FC51" s="345"/>
      <c r="FD51" s="345"/>
      <c r="FE51" s="345"/>
      <c r="FF51" s="345"/>
      <c r="FG51" s="345"/>
      <c r="FH51" s="345"/>
      <c r="FI51" s="345"/>
      <c r="FJ51" s="345"/>
      <c r="FK51" s="345"/>
      <c r="FL51" s="345"/>
      <c r="FM51" s="345"/>
      <c r="FN51" s="345"/>
      <c r="FO51" s="345"/>
      <c r="FP51" s="345"/>
      <c r="FQ51" s="345"/>
      <c r="FR51" s="345"/>
      <c r="FS51" s="345"/>
      <c r="FT51" s="345"/>
      <c r="FU51" s="345"/>
      <c r="FV51" s="345"/>
      <c r="FW51" s="345"/>
      <c r="FX51" s="345"/>
      <c r="FY51" s="345"/>
      <c r="FZ51" s="345"/>
      <c r="GA51" s="345"/>
      <c r="GB51" s="345"/>
      <c r="GC51" s="345"/>
      <c r="GD51" s="345"/>
      <c r="GE51" s="345"/>
      <c r="GF51" s="345"/>
      <c r="GG51" s="345"/>
      <c r="GH51" s="345"/>
      <c r="GI51" s="345"/>
      <c r="GJ51" s="345"/>
      <c r="GK51" s="345"/>
      <c r="GL51" s="345"/>
      <c r="GM51" s="345"/>
      <c r="GN51" s="345"/>
      <c r="GO51" s="345"/>
      <c r="GP51" s="345"/>
      <c r="GQ51" s="345"/>
      <c r="GR51" s="345"/>
      <c r="GS51" s="345"/>
      <c r="GT51" s="345"/>
      <c r="GU51" s="345"/>
      <c r="GV51" s="345"/>
      <c r="GW51" s="345"/>
      <c r="GX51" s="345"/>
      <c r="GY51" s="345"/>
      <c r="GZ51" s="345"/>
      <c r="HA51" s="345"/>
      <c r="HB51" s="345"/>
      <c r="HC51" s="345"/>
      <c r="HD51" s="345"/>
      <c r="HE51" s="345"/>
      <c r="HF51" s="345"/>
      <c r="HG51" s="345"/>
      <c r="HH51" s="345"/>
      <c r="HI51" s="345"/>
      <c r="HJ51" s="345"/>
      <c r="HK51" s="345"/>
      <c r="HL51" s="345"/>
      <c r="HM51" s="345"/>
      <c r="HN51" s="345"/>
      <c r="HO51" s="345"/>
      <c r="HP51" s="345"/>
      <c r="HQ51" s="345"/>
      <c r="HR51" s="345"/>
      <c r="HS51" s="345"/>
      <c r="HT51" s="345"/>
      <c r="HU51" s="345"/>
      <c r="HV51" s="345"/>
      <c r="HW51" s="345"/>
      <c r="HX51" s="345"/>
      <c r="HY51" s="345"/>
      <c r="HZ51" s="345"/>
      <c r="IA51" s="345"/>
      <c r="IB51" s="345"/>
      <c r="IC51" s="345"/>
      <c r="ID51" s="345"/>
      <c r="IE51" s="345"/>
      <c r="IF51" s="345"/>
      <c r="IG51" s="345"/>
      <c r="IH51" s="345"/>
      <c r="II51" s="345"/>
      <c r="IJ51" s="345"/>
      <c r="IK51" s="345"/>
      <c r="IL51" s="345"/>
      <c r="IM51" s="345"/>
      <c r="IN51" s="345"/>
      <c r="IO51" s="345"/>
      <c r="IP51" s="345"/>
      <c r="IQ51" s="345"/>
      <c r="IR51" s="345"/>
      <c r="IS51" s="345"/>
      <c r="IT51" s="345"/>
    </row>
    <row r="52" s="308" customFormat="1" ht="58.5" customHeight="1" spans="1:254">
      <c r="A52" s="257" t="s">
        <v>174</v>
      </c>
      <c r="B52" s="246" t="s">
        <v>132</v>
      </c>
      <c r="C52" s="246" t="s">
        <v>167</v>
      </c>
      <c r="D52" s="241" t="s">
        <v>192</v>
      </c>
      <c r="E52" s="241" t="s">
        <v>194</v>
      </c>
      <c r="F52" s="246" t="s">
        <v>175</v>
      </c>
      <c r="G52" s="255">
        <v>3650</v>
      </c>
      <c r="H52" s="255"/>
      <c r="I52" s="25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5"/>
      <c r="AH52" s="345"/>
      <c r="AI52" s="345"/>
      <c r="AJ52" s="345"/>
      <c r="AK52" s="345"/>
      <c r="AL52" s="345"/>
      <c r="AM52" s="345"/>
      <c r="AN52" s="345"/>
      <c r="AO52" s="345"/>
      <c r="AP52" s="345"/>
      <c r="AQ52" s="345"/>
      <c r="AR52" s="345"/>
      <c r="AS52" s="345"/>
      <c r="AT52" s="345"/>
      <c r="AU52" s="345"/>
      <c r="AV52" s="345"/>
      <c r="AW52" s="345"/>
      <c r="AX52" s="345"/>
      <c r="AY52" s="345"/>
      <c r="AZ52" s="345"/>
      <c r="BA52" s="345"/>
      <c r="BB52" s="345"/>
      <c r="BC52" s="345"/>
      <c r="BD52" s="345"/>
      <c r="BE52" s="345"/>
      <c r="BF52" s="345"/>
      <c r="BG52" s="345"/>
      <c r="BH52" s="345"/>
      <c r="BI52" s="345"/>
      <c r="BJ52" s="345"/>
      <c r="BK52" s="345"/>
      <c r="BL52" s="345"/>
      <c r="BM52" s="345"/>
      <c r="BN52" s="345"/>
      <c r="BO52" s="345"/>
      <c r="BP52" s="345"/>
      <c r="BQ52" s="345"/>
      <c r="BR52" s="345"/>
      <c r="BS52" s="345"/>
      <c r="BT52" s="345"/>
      <c r="BU52" s="345"/>
      <c r="BV52" s="345"/>
      <c r="BW52" s="345"/>
      <c r="BX52" s="345"/>
      <c r="BY52" s="345"/>
      <c r="BZ52" s="345"/>
      <c r="CA52" s="345"/>
      <c r="CB52" s="345"/>
      <c r="CC52" s="345"/>
      <c r="CD52" s="345"/>
      <c r="CE52" s="345"/>
      <c r="CF52" s="345"/>
      <c r="CG52" s="345"/>
      <c r="CH52" s="345"/>
      <c r="CI52" s="345"/>
      <c r="CJ52" s="345"/>
      <c r="CK52" s="345"/>
      <c r="CL52" s="345"/>
      <c r="CM52" s="345"/>
      <c r="CN52" s="345"/>
      <c r="CO52" s="345"/>
      <c r="CP52" s="345"/>
      <c r="CQ52" s="345"/>
      <c r="CR52" s="345"/>
      <c r="CS52" s="345"/>
      <c r="CT52" s="345"/>
      <c r="CU52" s="345"/>
      <c r="CV52" s="345"/>
      <c r="CW52" s="345"/>
      <c r="CX52" s="345"/>
      <c r="CY52" s="345"/>
      <c r="CZ52" s="345"/>
      <c r="DA52" s="345"/>
      <c r="DB52" s="345"/>
      <c r="DC52" s="345"/>
      <c r="DD52" s="345"/>
      <c r="DE52" s="345"/>
      <c r="DF52" s="345"/>
      <c r="DG52" s="345"/>
      <c r="DH52" s="345"/>
      <c r="DI52" s="345"/>
      <c r="DJ52" s="345"/>
      <c r="DK52" s="345"/>
      <c r="DL52" s="345"/>
      <c r="DM52" s="345"/>
      <c r="DN52" s="345"/>
      <c r="DO52" s="345"/>
      <c r="DP52" s="345"/>
      <c r="DQ52" s="345"/>
      <c r="DR52" s="345"/>
      <c r="DS52" s="345"/>
      <c r="DT52" s="345"/>
      <c r="DU52" s="345"/>
      <c r="DV52" s="345"/>
      <c r="DW52" s="345"/>
      <c r="DX52" s="345"/>
      <c r="DY52" s="345"/>
      <c r="DZ52" s="345"/>
      <c r="EA52" s="345"/>
      <c r="EB52" s="345"/>
      <c r="EC52" s="345"/>
      <c r="ED52" s="345"/>
      <c r="EE52" s="345"/>
      <c r="EF52" s="345"/>
      <c r="EG52" s="345"/>
      <c r="EH52" s="345"/>
      <c r="EI52" s="345"/>
      <c r="EJ52" s="345"/>
      <c r="EK52" s="345"/>
      <c r="EL52" s="345"/>
      <c r="EM52" s="345"/>
      <c r="EN52" s="345"/>
      <c r="EO52" s="345"/>
      <c r="EP52" s="345"/>
      <c r="EQ52" s="345"/>
      <c r="ER52" s="345"/>
      <c r="ES52" s="345"/>
      <c r="ET52" s="345"/>
      <c r="EU52" s="345"/>
      <c r="EV52" s="345"/>
      <c r="EW52" s="345"/>
      <c r="EX52" s="345"/>
      <c r="EY52" s="345"/>
      <c r="EZ52" s="345"/>
      <c r="FA52" s="345"/>
      <c r="FB52" s="345"/>
      <c r="FC52" s="345"/>
      <c r="FD52" s="345"/>
      <c r="FE52" s="345"/>
      <c r="FF52" s="345"/>
      <c r="FG52" s="345"/>
      <c r="FH52" s="345"/>
      <c r="FI52" s="345"/>
      <c r="FJ52" s="345"/>
      <c r="FK52" s="345"/>
      <c r="FL52" s="345"/>
      <c r="FM52" s="345"/>
      <c r="FN52" s="345"/>
      <c r="FO52" s="345"/>
      <c r="FP52" s="345"/>
      <c r="FQ52" s="345"/>
      <c r="FR52" s="345"/>
      <c r="FS52" s="345"/>
      <c r="FT52" s="345"/>
      <c r="FU52" s="345"/>
      <c r="FV52" s="345"/>
      <c r="FW52" s="345"/>
      <c r="FX52" s="345"/>
      <c r="FY52" s="345"/>
      <c r="FZ52" s="345"/>
      <c r="GA52" s="345"/>
      <c r="GB52" s="345"/>
      <c r="GC52" s="345"/>
      <c r="GD52" s="345"/>
      <c r="GE52" s="345"/>
      <c r="GF52" s="345"/>
      <c r="GG52" s="345"/>
      <c r="GH52" s="345"/>
      <c r="GI52" s="345"/>
      <c r="GJ52" s="345"/>
      <c r="GK52" s="345"/>
      <c r="GL52" s="345"/>
      <c r="GM52" s="345"/>
      <c r="GN52" s="345"/>
      <c r="GO52" s="345"/>
      <c r="GP52" s="345"/>
      <c r="GQ52" s="345"/>
      <c r="GR52" s="345"/>
      <c r="GS52" s="345"/>
      <c r="GT52" s="345"/>
      <c r="GU52" s="345"/>
      <c r="GV52" s="345"/>
      <c r="GW52" s="345"/>
      <c r="GX52" s="345"/>
      <c r="GY52" s="345"/>
      <c r="GZ52" s="345"/>
      <c r="HA52" s="345"/>
      <c r="HB52" s="345"/>
      <c r="HC52" s="345"/>
      <c r="HD52" s="345"/>
      <c r="HE52" s="345"/>
      <c r="HF52" s="345"/>
      <c r="HG52" s="345"/>
      <c r="HH52" s="345"/>
      <c r="HI52" s="345"/>
      <c r="HJ52" s="345"/>
      <c r="HK52" s="345"/>
      <c r="HL52" s="345"/>
      <c r="HM52" s="345"/>
      <c r="HN52" s="345"/>
      <c r="HO52" s="345"/>
      <c r="HP52" s="345"/>
      <c r="HQ52" s="345"/>
      <c r="HR52" s="345"/>
      <c r="HS52" s="345"/>
      <c r="HT52" s="345"/>
      <c r="HU52" s="345"/>
      <c r="HV52" s="345"/>
      <c r="HW52" s="345"/>
      <c r="HX52" s="345"/>
      <c r="HY52" s="345"/>
      <c r="HZ52" s="345"/>
      <c r="IA52" s="345"/>
      <c r="IB52" s="345"/>
      <c r="IC52" s="345"/>
      <c r="ID52" s="345"/>
      <c r="IE52" s="345"/>
      <c r="IF52" s="345"/>
      <c r="IG52" s="345"/>
      <c r="IH52" s="345"/>
      <c r="II52" s="345"/>
      <c r="IJ52" s="345"/>
      <c r="IK52" s="345"/>
      <c r="IL52" s="345"/>
      <c r="IM52" s="345"/>
      <c r="IN52" s="345"/>
      <c r="IO52" s="345"/>
      <c r="IP52" s="345"/>
      <c r="IQ52" s="345"/>
      <c r="IR52" s="345"/>
      <c r="IS52" s="345"/>
      <c r="IT52" s="345"/>
    </row>
    <row r="53" s="308" customFormat="1" ht="58.5" customHeight="1" spans="1:254">
      <c r="A53" s="245" t="s">
        <v>193</v>
      </c>
      <c r="B53" s="246" t="s">
        <v>132</v>
      </c>
      <c r="C53" s="246" t="s">
        <v>167</v>
      </c>
      <c r="D53" s="241" t="s">
        <v>192</v>
      </c>
      <c r="E53" s="241" t="s">
        <v>152</v>
      </c>
      <c r="F53" s="246"/>
      <c r="G53" s="255">
        <f>G54</f>
        <v>19529</v>
      </c>
      <c r="H53" s="255"/>
      <c r="I53" s="255"/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5"/>
      <c r="AB53" s="345"/>
      <c r="AC53" s="345"/>
      <c r="AD53" s="345"/>
      <c r="AE53" s="345"/>
      <c r="AF53" s="345"/>
      <c r="AG53" s="345"/>
      <c r="AH53" s="345"/>
      <c r="AI53" s="345"/>
      <c r="AJ53" s="345"/>
      <c r="AK53" s="345"/>
      <c r="AL53" s="345"/>
      <c r="AM53" s="345"/>
      <c r="AN53" s="345"/>
      <c r="AO53" s="345"/>
      <c r="AP53" s="345"/>
      <c r="AQ53" s="345"/>
      <c r="AR53" s="345"/>
      <c r="AS53" s="345"/>
      <c r="AT53" s="345"/>
      <c r="AU53" s="345"/>
      <c r="AV53" s="345"/>
      <c r="AW53" s="345"/>
      <c r="AX53" s="345"/>
      <c r="AY53" s="345"/>
      <c r="AZ53" s="345"/>
      <c r="BA53" s="345"/>
      <c r="BB53" s="345"/>
      <c r="BC53" s="345"/>
      <c r="BD53" s="345"/>
      <c r="BE53" s="345"/>
      <c r="BF53" s="345"/>
      <c r="BG53" s="345"/>
      <c r="BH53" s="345"/>
      <c r="BI53" s="345"/>
      <c r="BJ53" s="345"/>
      <c r="BK53" s="345"/>
      <c r="BL53" s="345"/>
      <c r="BM53" s="345"/>
      <c r="BN53" s="345"/>
      <c r="BO53" s="345"/>
      <c r="BP53" s="345"/>
      <c r="BQ53" s="345"/>
      <c r="BR53" s="345"/>
      <c r="BS53" s="345"/>
      <c r="BT53" s="345"/>
      <c r="BU53" s="345"/>
      <c r="BV53" s="345"/>
      <c r="BW53" s="345"/>
      <c r="BX53" s="345"/>
      <c r="BY53" s="345"/>
      <c r="BZ53" s="345"/>
      <c r="CA53" s="345"/>
      <c r="CB53" s="345"/>
      <c r="CC53" s="345"/>
      <c r="CD53" s="345"/>
      <c r="CE53" s="345"/>
      <c r="CF53" s="345"/>
      <c r="CG53" s="345"/>
      <c r="CH53" s="345"/>
      <c r="CI53" s="345"/>
      <c r="CJ53" s="345"/>
      <c r="CK53" s="345"/>
      <c r="CL53" s="345"/>
      <c r="CM53" s="345"/>
      <c r="CN53" s="345"/>
      <c r="CO53" s="345"/>
      <c r="CP53" s="345"/>
      <c r="CQ53" s="345"/>
      <c r="CR53" s="345"/>
      <c r="CS53" s="345"/>
      <c r="CT53" s="345"/>
      <c r="CU53" s="345"/>
      <c r="CV53" s="345"/>
      <c r="CW53" s="345"/>
      <c r="CX53" s="345"/>
      <c r="CY53" s="345"/>
      <c r="CZ53" s="345"/>
      <c r="DA53" s="345"/>
      <c r="DB53" s="345"/>
      <c r="DC53" s="345"/>
      <c r="DD53" s="345"/>
      <c r="DE53" s="345"/>
      <c r="DF53" s="345"/>
      <c r="DG53" s="345"/>
      <c r="DH53" s="345"/>
      <c r="DI53" s="345"/>
      <c r="DJ53" s="345"/>
      <c r="DK53" s="345"/>
      <c r="DL53" s="345"/>
      <c r="DM53" s="345"/>
      <c r="DN53" s="345"/>
      <c r="DO53" s="345"/>
      <c r="DP53" s="345"/>
      <c r="DQ53" s="345"/>
      <c r="DR53" s="345"/>
      <c r="DS53" s="345"/>
      <c r="DT53" s="345"/>
      <c r="DU53" s="345"/>
      <c r="DV53" s="345"/>
      <c r="DW53" s="345"/>
      <c r="DX53" s="345"/>
      <c r="DY53" s="345"/>
      <c r="DZ53" s="345"/>
      <c r="EA53" s="345"/>
      <c r="EB53" s="345"/>
      <c r="EC53" s="345"/>
      <c r="ED53" s="345"/>
      <c r="EE53" s="345"/>
      <c r="EF53" s="345"/>
      <c r="EG53" s="345"/>
      <c r="EH53" s="345"/>
      <c r="EI53" s="345"/>
      <c r="EJ53" s="345"/>
      <c r="EK53" s="345"/>
      <c r="EL53" s="345"/>
      <c r="EM53" s="345"/>
      <c r="EN53" s="345"/>
      <c r="EO53" s="345"/>
      <c r="EP53" s="345"/>
      <c r="EQ53" s="345"/>
      <c r="ER53" s="345"/>
      <c r="ES53" s="345"/>
      <c r="ET53" s="345"/>
      <c r="EU53" s="345"/>
      <c r="EV53" s="345"/>
      <c r="EW53" s="345"/>
      <c r="EX53" s="345"/>
      <c r="EY53" s="345"/>
      <c r="EZ53" s="345"/>
      <c r="FA53" s="345"/>
      <c r="FB53" s="345"/>
      <c r="FC53" s="345"/>
      <c r="FD53" s="345"/>
      <c r="FE53" s="345"/>
      <c r="FF53" s="345"/>
      <c r="FG53" s="345"/>
      <c r="FH53" s="345"/>
      <c r="FI53" s="345"/>
      <c r="FJ53" s="345"/>
      <c r="FK53" s="345"/>
      <c r="FL53" s="345"/>
      <c r="FM53" s="345"/>
      <c r="FN53" s="345"/>
      <c r="FO53" s="345"/>
      <c r="FP53" s="345"/>
      <c r="FQ53" s="345"/>
      <c r="FR53" s="345"/>
      <c r="FS53" s="345"/>
      <c r="FT53" s="345"/>
      <c r="FU53" s="345"/>
      <c r="FV53" s="345"/>
      <c r="FW53" s="345"/>
      <c r="FX53" s="345"/>
      <c r="FY53" s="345"/>
      <c r="FZ53" s="345"/>
      <c r="GA53" s="345"/>
      <c r="GB53" s="345"/>
      <c r="GC53" s="345"/>
      <c r="GD53" s="345"/>
      <c r="GE53" s="345"/>
      <c r="GF53" s="345"/>
      <c r="GG53" s="345"/>
      <c r="GH53" s="345"/>
      <c r="GI53" s="345"/>
      <c r="GJ53" s="345"/>
      <c r="GK53" s="345"/>
      <c r="GL53" s="345"/>
      <c r="GM53" s="345"/>
      <c r="GN53" s="345"/>
      <c r="GO53" s="345"/>
      <c r="GP53" s="345"/>
      <c r="GQ53" s="345"/>
      <c r="GR53" s="345"/>
      <c r="GS53" s="345"/>
      <c r="GT53" s="345"/>
      <c r="GU53" s="345"/>
      <c r="GV53" s="345"/>
      <c r="GW53" s="345"/>
      <c r="GX53" s="345"/>
      <c r="GY53" s="345"/>
      <c r="GZ53" s="345"/>
      <c r="HA53" s="345"/>
      <c r="HB53" s="345"/>
      <c r="HC53" s="345"/>
      <c r="HD53" s="345"/>
      <c r="HE53" s="345"/>
      <c r="HF53" s="345"/>
      <c r="HG53" s="345"/>
      <c r="HH53" s="345"/>
      <c r="HI53" s="345"/>
      <c r="HJ53" s="345"/>
      <c r="HK53" s="345"/>
      <c r="HL53" s="345"/>
      <c r="HM53" s="345"/>
      <c r="HN53" s="345"/>
      <c r="HO53" s="345"/>
      <c r="HP53" s="345"/>
      <c r="HQ53" s="345"/>
      <c r="HR53" s="345"/>
      <c r="HS53" s="345"/>
      <c r="HT53" s="345"/>
      <c r="HU53" s="345"/>
      <c r="HV53" s="345"/>
      <c r="HW53" s="345"/>
      <c r="HX53" s="345"/>
      <c r="HY53" s="345"/>
      <c r="HZ53" s="345"/>
      <c r="IA53" s="345"/>
      <c r="IB53" s="345"/>
      <c r="IC53" s="345"/>
      <c r="ID53" s="345"/>
      <c r="IE53" s="345"/>
      <c r="IF53" s="345"/>
      <c r="IG53" s="345"/>
      <c r="IH53" s="345"/>
      <c r="II53" s="345"/>
      <c r="IJ53" s="345"/>
      <c r="IK53" s="345"/>
      <c r="IL53" s="345"/>
      <c r="IM53" s="345"/>
      <c r="IN53" s="345"/>
      <c r="IO53" s="345"/>
      <c r="IP53" s="345"/>
      <c r="IQ53" s="345"/>
      <c r="IR53" s="345"/>
      <c r="IS53" s="345"/>
      <c r="IT53" s="345"/>
    </row>
    <row r="54" s="308" customFormat="1" ht="58.5" customHeight="1" spans="1:254">
      <c r="A54" s="248" t="s">
        <v>153</v>
      </c>
      <c r="B54" s="246" t="s">
        <v>132</v>
      </c>
      <c r="C54" s="246" t="s">
        <v>167</v>
      </c>
      <c r="D54" s="241" t="s">
        <v>192</v>
      </c>
      <c r="E54" s="241" t="s">
        <v>152</v>
      </c>
      <c r="F54" s="246" t="s">
        <v>142</v>
      </c>
      <c r="G54" s="255">
        <v>19529</v>
      </c>
      <c r="H54" s="255"/>
      <c r="I54" s="255"/>
      <c r="K54" s="345"/>
      <c r="L54" s="345"/>
      <c r="M54" s="345"/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5"/>
      <c r="AB54" s="345"/>
      <c r="AC54" s="345"/>
      <c r="AD54" s="345"/>
      <c r="AE54" s="345"/>
      <c r="AF54" s="345"/>
      <c r="AG54" s="345"/>
      <c r="AH54" s="345"/>
      <c r="AI54" s="345"/>
      <c r="AJ54" s="345"/>
      <c r="AK54" s="345"/>
      <c r="AL54" s="345"/>
      <c r="AM54" s="345"/>
      <c r="AN54" s="345"/>
      <c r="AO54" s="345"/>
      <c r="AP54" s="345"/>
      <c r="AQ54" s="345"/>
      <c r="AR54" s="345"/>
      <c r="AS54" s="345"/>
      <c r="AT54" s="345"/>
      <c r="AU54" s="345"/>
      <c r="AV54" s="345"/>
      <c r="AW54" s="345"/>
      <c r="AX54" s="345"/>
      <c r="AY54" s="345"/>
      <c r="AZ54" s="345"/>
      <c r="BA54" s="345"/>
      <c r="BB54" s="345"/>
      <c r="BC54" s="345"/>
      <c r="BD54" s="345"/>
      <c r="BE54" s="345"/>
      <c r="BF54" s="345"/>
      <c r="BG54" s="345"/>
      <c r="BH54" s="345"/>
      <c r="BI54" s="345"/>
      <c r="BJ54" s="345"/>
      <c r="BK54" s="345"/>
      <c r="BL54" s="345"/>
      <c r="BM54" s="345"/>
      <c r="BN54" s="345"/>
      <c r="BO54" s="345"/>
      <c r="BP54" s="345"/>
      <c r="BQ54" s="345"/>
      <c r="BR54" s="345"/>
      <c r="BS54" s="345"/>
      <c r="BT54" s="345"/>
      <c r="BU54" s="345"/>
      <c r="BV54" s="345"/>
      <c r="BW54" s="345"/>
      <c r="BX54" s="345"/>
      <c r="BY54" s="345"/>
      <c r="BZ54" s="345"/>
      <c r="CA54" s="345"/>
      <c r="CB54" s="345"/>
      <c r="CC54" s="345"/>
      <c r="CD54" s="345"/>
      <c r="CE54" s="345"/>
      <c r="CF54" s="345"/>
      <c r="CG54" s="345"/>
      <c r="CH54" s="345"/>
      <c r="CI54" s="345"/>
      <c r="CJ54" s="345"/>
      <c r="CK54" s="345"/>
      <c r="CL54" s="345"/>
      <c r="CM54" s="345"/>
      <c r="CN54" s="345"/>
      <c r="CO54" s="345"/>
      <c r="CP54" s="345"/>
      <c r="CQ54" s="345"/>
      <c r="CR54" s="345"/>
      <c r="CS54" s="345"/>
      <c r="CT54" s="345"/>
      <c r="CU54" s="345"/>
      <c r="CV54" s="345"/>
      <c r="CW54" s="345"/>
      <c r="CX54" s="345"/>
      <c r="CY54" s="345"/>
      <c r="CZ54" s="345"/>
      <c r="DA54" s="345"/>
      <c r="DB54" s="345"/>
      <c r="DC54" s="345"/>
      <c r="DD54" s="345"/>
      <c r="DE54" s="345"/>
      <c r="DF54" s="345"/>
      <c r="DG54" s="345"/>
      <c r="DH54" s="345"/>
      <c r="DI54" s="345"/>
      <c r="DJ54" s="345"/>
      <c r="DK54" s="345"/>
      <c r="DL54" s="345"/>
      <c r="DM54" s="345"/>
      <c r="DN54" s="345"/>
      <c r="DO54" s="345"/>
      <c r="DP54" s="345"/>
      <c r="DQ54" s="345"/>
      <c r="DR54" s="345"/>
      <c r="DS54" s="345"/>
      <c r="DT54" s="345"/>
      <c r="DU54" s="345"/>
      <c r="DV54" s="345"/>
      <c r="DW54" s="345"/>
      <c r="DX54" s="345"/>
      <c r="DY54" s="345"/>
      <c r="DZ54" s="345"/>
      <c r="EA54" s="345"/>
      <c r="EB54" s="345"/>
      <c r="EC54" s="345"/>
      <c r="ED54" s="345"/>
      <c r="EE54" s="345"/>
      <c r="EF54" s="345"/>
      <c r="EG54" s="345"/>
      <c r="EH54" s="345"/>
      <c r="EI54" s="345"/>
      <c r="EJ54" s="345"/>
      <c r="EK54" s="345"/>
      <c r="EL54" s="345"/>
      <c r="EM54" s="345"/>
      <c r="EN54" s="345"/>
      <c r="EO54" s="345"/>
      <c r="EP54" s="345"/>
      <c r="EQ54" s="345"/>
      <c r="ER54" s="345"/>
      <c r="ES54" s="345"/>
      <c r="ET54" s="345"/>
      <c r="EU54" s="345"/>
      <c r="EV54" s="345"/>
      <c r="EW54" s="345"/>
      <c r="EX54" s="345"/>
      <c r="EY54" s="345"/>
      <c r="EZ54" s="345"/>
      <c r="FA54" s="345"/>
      <c r="FB54" s="345"/>
      <c r="FC54" s="345"/>
      <c r="FD54" s="345"/>
      <c r="FE54" s="345"/>
      <c r="FF54" s="345"/>
      <c r="FG54" s="345"/>
      <c r="FH54" s="345"/>
      <c r="FI54" s="345"/>
      <c r="FJ54" s="345"/>
      <c r="FK54" s="345"/>
      <c r="FL54" s="345"/>
      <c r="FM54" s="345"/>
      <c r="FN54" s="345"/>
      <c r="FO54" s="345"/>
      <c r="FP54" s="345"/>
      <c r="FQ54" s="345"/>
      <c r="FR54" s="345"/>
      <c r="FS54" s="345"/>
      <c r="FT54" s="345"/>
      <c r="FU54" s="345"/>
      <c r="FV54" s="345"/>
      <c r="FW54" s="345"/>
      <c r="FX54" s="345"/>
      <c r="FY54" s="345"/>
      <c r="FZ54" s="345"/>
      <c r="GA54" s="345"/>
      <c r="GB54" s="345"/>
      <c r="GC54" s="345"/>
      <c r="GD54" s="345"/>
      <c r="GE54" s="345"/>
      <c r="GF54" s="345"/>
      <c r="GG54" s="345"/>
      <c r="GH54" s="345"/>
      <c r="GI54" s="345"/>
      <c r="GJ54" s="345"/>
      <c r="GK54" s="345"/>
      <c r="GL54" s="345"/>
      <c r="GM54" s="345"/>
      <c r="GN54" s="345"/>
      <c r="GO54" s="345"/>
      <c r="GP54" s="345"/>
      <c r="GQ54" s="345"/>
      <c r="GR54" s="345"/>
      <c r="GS54" s="345"/>
      <c r="GT54" s="345"/>
      <c r="GU54" s="345"/>
      <c r="GV54" s="345"/>
      <c r="GW54" s="345"/>
      <c r="GX54" s="345"/>
      <c r="GY54" s="345"/>
      <c r="GZ54" s="345"/>
      <c r="HA54" s="345"/>
      <c r="HB54" s="345"/>
      <c r="HC54" s="345"/>
      <c r="HD54" s="345"/>
      <c r="HE54" s="345"/>
      <c r="HF54" s="345"/>
      <c r="HG54" s="345"/>
      <c r="HH54" s="345"/>
      <c r="HI54" s="345"/>
      <c r="HJ54" s="345"/>
      <c r="HK54" s="345"/>
      <c r="HL54" s="345"/>
      <c r="HM54" s="345"/>
      <c r="HN54" s="345"/>
      <c r="HO54" s="345"/>
      <c r="HP54" s="345"/>
      <c r="HQ54" s="345"/>
      <c r="HR54" s="345"/>
      <c r="HS54" s="345"/>
      <c r="HT54" s="345"/>
      <c r="HU54" s="345"/>
      <c r="HV54" s="345"/>
      <c r="HW54" s="345"/>
      <c r="HX54" s="345"/>
      <c r="HY54" s="345"/>
      <c r="HZ54" s="345"/>
      <c r="IA54" s="345"/>
      <c r="IB54" s="345"/>
      <c r="IC54" s="345"/>
      <c r="ID54" s="345"/>
      <c r="IE54" s="345"/>
      <c r="IF54" s="345"/>
      <c r="IG54" s="345"/>
      <c r="IH54" s="345"/>
      <c r="II54" s="345"/>
      <c r="IJ54" s="345"/>
      <c r="IK54" s="345"/>
      <c r="IL54" s="345"/>
      <c r="IM54" s="345"/>
      <c r="IN54" s="345"/>
      <c r="IO54" s="345"/>
      <c r="IP54" s="345"/>
      <c r="IQ54" s="345"/>
      <c r="IR54" s="345"/>
      <c r="IS54" s="345"/>
      <c r="IT54" s="345"/>
    </row>
    <row r="55" s="308" customFormat="1" ht="58.5" customHeight="1" spans="1:254">
      <c r="A55" s="257" t="s">
        <v>195</v>
      </c>
      <c r="B55" s="246" t="s">
        <v>132</v>
      </c>
      <c r="C55" s="246" t="s">
        <v>167</v>
      </c>
      <c r="D55" s="262" t="s">
        <v>192</v>
      </c>
      <c r="E55" s="241" t="s">
        <v>196</v>
      </c>
      <c r="F55" s="246"/>
      <c r="G55" s="255">
        <f>G56</f>
        <v>30000</v>
      </c>
      <c r="H55" s="255">
        <f>H56</f>
        <v>30000</v>
      </c>
      <c r="I55" s="346">
        <f>I56</f>
        <v>30000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5"/>
      <c r="AH55" s="345"/>
      <c r="AI55" s="345"/>
      <c r="AJ55" s="345"/>
      <c r="AK55" s="345"/>
      <c r="AL55" s="345"/>
      <c r="AM55" s="345"/>
      <c r="AN55" s="345"/>
      <c r="AO55" s="345"/>
      <c r="AP55" s="345"/>
      <c r="AQ55" s="345"/>
      <c r="AR55" s="345"/>
      <c r="AS55" s="345"/>
      <c r="AT55" s="345"/>
      <c r="AU55" s="345"/>
      <c r="AV55" s="345"/>
      <c r="AW55" s="345"/>
      <c r="AX55" s="345"/>
      <c r="AY55" s="345"/>
      <c r="AZ55" s="345"/>
      <c r="BA55" s="345"/>
      <c r="BB55" s="345"/>
      <c r="BC55" s="345"/>
      <c r="BD55" s="345"/>
      <c r="BE55" s="345"/>
      <c r="BF55" s="345"/>
      <c r="BG55" s="345"/>
      <c r="BH55" s="345"/>
      <c r="BI55" s="345"/>
      <c r="BJ55" s="345"/>
      <c r="BK55" s="345"/>
      <c r="BL55" s="345"/>
      <c r="BM55" s="345"/>
      <c r="BN55" s="345"/>
      <c r="BO55" s="345"/>
      <c r="BP55" s="345"/>
      <c r="BQ55" s="345"/>
      <c r="BR55" s="345"/>
      <c r="BS55" s="345"/>
      <c r="BT55" s="345"/>
      <c r="BU55" s="345"/>
      <c r="BV55" s="345"/>
      <c r="BW55" s="345"/>
      <c r="BX55" s="345"/>
      <c r="BY55" s="345"/>
      <c r="BZ55" s="345"/>
      <c r="CA55" s="345"/>
      <c r="CB55" s="345"/>
      <c r="CC55" s="345"/>
      <c r="CD55" s="345"/>
      <c r="CE55" s="345"/>
      <c r="CF55" s="345"/>
      <c r="CG55" s="345"/>
      <c r="CH55" s="345"/>
      <c r="CI55" s="345"/>
      <c r="CJ55" s="345"/>
      <c r="CK55" s="345"/>
      <c r="CL55" s="345"/>
      <c r="CM55" s="345"/>
      <c r="CN55" s="345"/>
      <c r="CO55" s="345"/>
      <c r="CP55" s="345"/>
      <c r="CQ55" s="345"/>
      <c r="CR55" s="345"/>
      <c r="CS55" s="345"/>
      <c r="CT55" s="345"/>
      <c r="CU55" s="345"/>
      <c r="CV55" s="345"/>
      <c r="CW55" s="345"/>
      <c r="CX55" s="345"/>
      <c r="CY55" s="345"/>
      <c r="CZ55" s="345"/>
      <c r="DA55" s="345"/>
      <c r="DB55" s="345"/>
      <c r="DC55" s="345"/>
      <c r="DD55" s="345"/>
      <c r="DE55" s="345"/>
      <c r="DF55" s="345"/>
      <c r="DG55" s="345"/>
      <c r="DH55" s="345"/>
      <c r="DI55" s="345"/>
      <c r="DJ55" s="345"/>
      <c r="DK55" s="345"/>
      <c r="DL55" s="345"/>
      <c r="DM55" s="345"/>
      <c r="DN55" s="345"/>
      <c r="DO55" s="345"/>
      <c r="DP55" s="345"/>
      <c r="DQ55" s="345"/>
      <c r="DR55" s="345"/>
      <c r="DS55" s="345"/>
      <c r="DT55" s="345"/>
      <c r="DU55" s="345"/>
      <c r="DV55" s="345"/>
      <c r="DW55" s="345"/>
      <c r="DX55" s="345"/>
      <c r="DY55" s="345"/>
      <c r="DZ55" s="345"/>
      <c r="EA55" s="345"/>
      <c r="EB55" s="345"/>
      <c r="EC55" s="345"/>
      <c r="ED55" s="345"/>
      <c r="EE55" s="345"/>
      <c r="EF55" s="345"/>
      <c r="EG55" s="345"/>
      <c r="EH55" s="345"/>
      <c r="EI55" s="345"/>
      <c r="EJ55" s="345"/>
      <c r="EK55" s="345"/>
      <c r="EL55" s="345"/>
      <c r="EM55" s="345"/>
      <c r="EN55" s="345"/>
      <c r="EO55" s="345"/>
      <c r="EP55" s="345"/>
      <c r="EQ55" s="345"/>
      <c r="ER55" s="345"/>
      <c r="ES55" s="345"/>
      <c r="ET55" s="345"/>
      <c r="EU55" s="345"/>
      <c r="EV55" s="345"/>
      <c r="EW55" s="345"/>
      <c r="EX55" s="345"/>
      <c r="EY55" s="345"/>
      <c r="EZ55" s="345"/>
      <c r="FA55" s="345"/>
      <c r="FB55" s="345"/>
      <c r="FC55" s="345"/>
      <c r="FD55" s="345"/>
      <c r="FE55" s="345"/>
      <c r="FF55" s="345"/>
      <c r="FG55" s="345"/>
      <c r="FH55" s="345"/>
      <c r="FI55" s="345"/>
      <c r="FJ55" s="345"/>
      <c r="FK55" s="345"/>
      <c r="FL55" s="345"/>
      <c r="FM55" s="345"/>
      <c r="FN55" s="345"/>
      <c r="FO55" s="345"/>
      <c r="FP55" s="345"/>
      <c r="FQ55" s="345"/>
      <c r="FR55" s="345"/>
      <c r="FS55" s="345"/>
      <c r="FT55" s="345"/>
      <c r="FU55" s="345"/>
      <c r="FV55" s="345"/>
      <c r="FW55" s="345"/>
      <c r="FX55" s="345"/>
      <c r="FY55" s="345"/>
      <c r="FZ55" s="345"/>
      <c r="GA55" s="345"/>
      <c r="GB55" s="345"/>
      <c r="GC55" s="345"/>
      <c r="GD55" s="345"/>
      <c r="GE55" s="345"/>
      <c r="GF55" s="345"/>
      <c r="GG55" s="345"/>
      <c r="GH55" s="345"/>
      <c r="GI55" s="345"/>
      <c r="GJ55" s="345"/>
      <c r="GK55" s="345"/>
      <c r="GL55" s="345"/>
      <c r="GM55" s="345"/>
      <c r="GN55" s="345"/>
      <c r="GO55" s="345"/>
      <c r="GP55" s="345"/>
      <c r="GQ55" s="345"/>
      <c r="GR55" s="345"/>
      <c r="GS55" s="345"/>
      <c r="GT55" s="345"/>
      <c r="GU55" s="345"/>
      <c r="GV55" s="345"/>
      <c r="GW55" s="345"/>
      <c r="GX55" s="345"/>
      <c r="GY55" s="345"/>
      <c r="GZ55" s="345"/>
      <c r="HA55" s="345"/>
      <c r="HB55" s="345"/>
      <c r="HC55" s="345"/>
      <c r="HD55" s="345"/>
      <c r="HE55" s="345"/>
      <c r="HF55" s="345"/>
      <c r="HG55" s="345"/>
      <c r="HH55" s="345"/>
      <c r="HI55" s="345"/>
      <c r="HJ55" s="345"/>
      <c r="HK55" s="345"/>
      <c r="HL55" s="345"/>
      <c r="HM55" s="345"/>
      <c r="HN55" s="345"/>
      <c r="HO55" s="345"/>
      <c r="HP55" s="345"/>
      <c r="HQ55" s="345"/>
      <c r="HR55" s="345"/>
      <c r="HS55" s="345"/>
      <c r="HT55" s="345"/>
      <c r="HU55" s="345"/>
      <c r="HV55" s="345"/>
      <c r="HW55" s="345"/>
      <c r="HX55" s="345"/>
      <c r="HY55" s="345"/>
      <c r="HZ55" s="345"/>
      <c r="IA55" s="345"/>
      <c r="IB55" s="345"/>
      <c r="IC55" s="345"/>
      <c r="ID55" s="345"/>
      <c r="IE55" s="345"/>
      <c r="IF55" s="345"/>
      <c r="IG55" s="345"/>
      <c r="IH55" s="345"/>
      <c r="II55" s="345"/>
      <c r="IJ55" s="345"/>
      <c r="IK55" s="345"/>
      <c r="IL55" s="345"/>
      <c r="IM55" s="345"/>
      <c r="IN55" s="345"/>
      <c r="IO55" s="345"/>
      <c r="IP55" s="345"/>
      <c r="IQ55" s="345"/>
      <c r="IR55" s="345"/>
      <c r="IS55" s="345"/>
      <c r="IT55" s="345"/>
    </row>
    <row r="56" s="308" customFormat="1" ht="58.5" customHeight="1" spans="1:254">
      <c r="A56" s="257" t="s">
        <v>174</v>
      </c>
      <c r="B56" s="246" t="s">
        <v>132</v>
      </c>
      <c r="C56" s="246" t="s">
        <v>167</v>
      </c>
      <c r="D56" s="262" t="s">
        <v>192</v>
      </c>
      <c r="E56" s="241" t="s">
        <v>196</v>
      </c>
      <c r="F56" s="246" t="s">
        <v>175</v>
      </c>
      <c r="G56" s="255">
        <v>30000</v>
      </c>
      <c r="H56" s="255">
        <v>30000</v>
      </c>
      <c r="I56" s="255">
        <v>30000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5"/>
      <c r="AH56" s="345"/>
      <c r="AI56" s="345"/>
      <c r="AJ56" s="345"/>
      <c r="AK56" s="345"/>
      <c r="AL56" s="345"/>
      <c r="AM56" s="345"/>
      <c r="AN56" s="345"/>
      <c r="AO56" s="345"/>
      <c r="AP56" s="345"/>
      <c r="AQ56" s="345"/>
      <c r="AR56" s="345"/>
      <c r="AS56" s="345"/>
      <c r="AT56" s="345"/>
      <c r="AU56" s="345"/>
      <c r="AV56" s="345"/>
      <c r="AW56" s="345"/>
      <c r="AX56" s="345"/>
      <c r="AY56" s="345"/>
      <c r="AZ56" s="345"/>
      <c r="BA56" s="345"/>
      <c r="BB56" s="345"/>
      <c r="BC56" s="345"/>
      <c r="BD56" s="345"/>
      <c r="BE56" s="345"/>
      <c r="BF56" s="345"/>
      <c r="BG56" s="345"/>
      <c r="BH56" s="345"/>
      <c r="BI56" s="345"/>
      <c r="BJ56" s="345"/>
      <c r="BK56" s="345"/>
      <c r="BL56" s="345"/>
      <c r="BM56" s="345"/>
      <c r="BN56" s="345"/>
      <c r="BO56" s="345"/>
      <c r="BP56" s="345"/>
      <c r="BQ56" s="345"/>
      <c r="BR56" s="345"/>
      <c r="BS56" s="345"/>
      <c r="BT56" s="345"/>
      <c r="BU56" s="345"/>
      <c r="BV56" s="345"/>
      <c r="BW56" s="345"/>
      <c r="BX56" s="345"/>
      <c r="BY56" s="345"/>
      <c r="BZ56" s="345"/>
      <c r="CA56" s="345"/>
      <c r="CB56" s="345"/>
      <c r="CC56" s="345"/>
      <c r="CD56" s="345"/>
      <c r="CE56" s="345"/>
      <c r="CF56" s="345"/>
      <c r="CG56" s="345"/>
      <c r="CH56" s="345"/>
      <c r="CI56" s="345"/>
      <c r="CJ56" s="345"/>
      <c r="CK56" s="345"/>
      <c r="CL56" s="345"/>
      <c r="CM56" s="345"/>
      <c r="CN56" s="345"/>
      <c r="CO56" s="345"/>
      <c r="CP56" s="345"/>
      <c r="CQ56" s="345"/>
      <c r="CR56" s="345"/>
      <c r="CS56" s="345"/>
      <c r="CT56" s="345"/>
      <c r="CU56" s="345"/>
      <c r="CV56" s="345"/>
      <c r="CW56" s="345"/>
      <c r="CX56" s="345"/>
      <c r="CY56" s="345"/>
      <c r="CZ56" s="345"/>
      <c r="DA56" s="345"/>
      <c r="DB56" s="345"/>
      <c r="DC56" s="345"/>
      <c r="DD56" s="345"/>
      <c r="DE56" s="345"/>
      <c r="DF56" s="345"/>
      <c r="DG56" s="345"/>
      <c r="DH56" s="345"/>
      <c r="DI56" s="345"/>
      <c r="DJ56" s="345"/>
      <c r="DK56" s="345"/>
      <c r="DL56" s="345"/>
      <c r="DM56" s="345"/>
      <c r="DN56" s="345"/>
      <c r="DO56" s="345"/>
      <c r="DP56" s="345"/>
      <c r="DQ56" s="345"/>
      <c r="DR56" s="345"/>
      <c r="DS56" s="345"/>
      <c r="DT56" s="345"/>
      <c r="DU56" s="345"/>
      <c r="DV56" s="345"/>
      <c r="DW56" s="345"/>
      <c r="DX56" s="345"/>
      <c r="DY56" s="345"/>
      <c r="DZ56" s="345"/>
      <c r="EA56" s="345"/>
      <c r="EB56" s="345"/>
      <c r="EC56" s="345"/>
      <c r="ED56" s="345"/>
      <c r="EE56" s="345"/>
      <c r="EF56" s="345"/>
      <c r="EG56" s="345"/>
      <c r="EH56" s="345"/>
      <c r="EI56" s="345"/>
      <c r="EJ56" s="345"/>
      <c r="EK56" s="345"/>
      <c r="EL56" s="345"/>
      <c r="EM56" s="345"/>
      <c r="EN56" s="345"/>
      <c r="EO56" s="345"/>
      <c r="EP56" s="345"/>
      <c r="EQ56" s="345"/>
      <c r="ER56" s="345"/>
      <c r="ES56" s="345"/>
      <c r="ET56" s="345"/>
      <c r="EU56" s="345"/>
      <c r="EV56" s="345"/>
      <c r="EW56" s="345"/>
      <c r="EX56" s="345"/>
      <c r="EY56" s="345"/>
      <c r="EZ56" s="345"/>
      <c r="FA56" s="345"/>
      <c r="FB56" s="345"/>
      <c r="FC56" s="345"/>
      <c r="FD56" s="345"/>
      <c r="FE56" s="345"/>
      <c r="FF56" s="345"/>
      <c r="FG56" s="345"/>
      <c r="FH56" s="345"/>
      <c r="FI56" s="345"/>
      <c r="FJ56" s="345"/>
      <c r="FK56" s="345"/>
      <c r="FL56" s="345"/>
      <c r="FM56" s="345"/>
      <c r="FN56" s="345"/>
      <c r="FO56" s="345"/>
      <c r="FP56" s="345"/>
      <c r="FQ56" s="345"/>
      <c r="FR56" s="345"/>
      <c r="FS56" s="345"/>
      <c r="FT56" s="345"/>
      <c r="FU56" s="345"/>
      <c r="FV56" s="345"/>
      <c r="FW56" s="345"/>
      <c r="FX56" s="345"/>
      <c r="FY56" s="345"/>
      <c r="FZ56" s="345"/>
      <c r="GA56" s="345"/>
      <c r="GB56" s="345"/>
      <c r="GC56" s="345"/>
      <c r="GD56" s="345"/>
      <c r="GE56" s="345"/>
      <c r="GF56" s="345"/>
      <c r="GG56" s="345"/>
      <c r="GH56" s="345"/>
      <c r="GI56" s="345"/>
      <c r="GJ56" s="345"/>
      <c r="GK56" s="345"/>
      <c r="GL56" s="345"/>
      <c r="GM56" s="345"/>
      <c r="GN56" s="345"/>
      <c r="GO56" s="345"/>
      <c r="GP56" s="345"/>
      <c r="GQ56" s="345"/>
      <c r="GR56" s="345"/>
      <c r="GS56" s="345"/>
      <c r="GT56" s="345"/>
      <c r="GU56" s="345"/>
      <c r="GV56" s="345"/>
      <c r="GW56" s="345"/>
      <c r="GX56" s="345"/>
      <c r="GY56" s="345"/>
      <c r="GZ56" s="345"/>
      <c r="HA56" s="345"/>
      <c r="HB56" s="345"/>
      <c r="HC56" s="345"/>
      <c r="HD56" s="345"/>
      <c r="HE56" s="345"/>
      <c r="HF56" s="345"/>
      <c r="HG56" s="345"/>
      <c r="HH56" s="345"/>
      <c r="HI56" s="345"/>
      <c r="HJ56" s="345"/>
      <c r="HK56" s="345"/>
      <c r="HL56" s="345"/>
      <c r="HM56" s="345"/>
      <c r="HN56" s="345"/>
      <c r="HO56" s="345"/>
      <c r="HP56" s="345"/>
      <c r="HQ56" s="345"/>
      <c r="HR56" s="345"/>
      <c r="HS56" s="345"/>
      <c r="HT56" s="345"/>
      <c r="HU56" s="345"/>
      <c r="HV56" s="345"/>
      <c r="HW56" s="345"/>
      <c r="HX56" s="345"/>
      <c r="HY56" s="345"/>
      <c r="HZ56" s="345"/>
      <c r="IA56" s="345"/>
      <c r="IB56" s="345"/>
      <c r="IC56" s="345"/>
      <c r="ID56" s="345"/>
      <c r="IE56" s="345"/>
      <c r="IF56" s="345"/>
      <c r="IG56" s="345"/>
      <c r="IH56" s="345"/>
      <c r="II56" s="345"/>
      <c r="IJ56" s="345"/>
      <c r="IK56" s="345"/>
      <c r="IL56" s="345"/>
      <c r="IM56" s="345"/>
      <c r="IN56" s="345"/>
      <c r="IO56" s="345"/>
      <c r="IP56" s="345"/>
      <c r="IQ56" s="345"/>
      <c r="IR56" s="345"/>
      <c r="IS56" s="345"/>
      <c r="IT56" s="345"/>
    </row>
    <row r="57" s="308" customFormat="1" ht="58.5" customHeight="1" spans="1:254">
      <c r="A57" s="257" t="s">
        <v>197</v>
      </c>
      <c r="B57" s="246" t="s">
        <v>132</v>
      </c>
      <c r="C57" s="246" t="s">
        <v>167</v>
      </c>
      <c r="D57" s="262" t="s">
        <v>192</v>
      </c>
      <c r="E57" s="241" t="s">
        <v>198</v>
      </c>
      <c r="F57" s="246"/>
      <c r="G57" s="255">
        <f>G58</f>
        <v>50000</v>
      </c>
      <c r="H57" s="255">
        <f>H58</f>
        <v>50000</v>
      </c>
      <c r="I57" s="255">
        <f>I58</f>
        <v>50000</v>
      </c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45"/>
      <c r="AH57" s="345"/>
      <c r="AI57" s="345"/>
      <c r="AJ57" s="345"/>
      <c r="AK57" s="345"/>
      <c r="AL57" s="345"/>
      <c r="AM57" s="345"/>
      <c r="AN57" s="345"/>
      <c r="AO57" s="345"/>
      <c r="AP57" s="345"/>
      <c r="AQ57" s="345"/>
      <c r="AR57" s="345"/>
      <c r="AS57" s="345"/>
      <c r="AT57" s="345"/>
      <c r="AU57" s="345"/>
      <c r="AV57" s="345"/>
      <c r="AW57" s="345"/>
      <c r="AX57" s="345"/>
      <c r="AY57" s="345"/>
      <c r="AZ57" s="345"/>
      <c r="BA57" s="345"/>
      <c r="BB57" s="345"/>
      <c r="BC57" s="345"/>
      <c r="BD57" s="345"/>
      <c r="BE57" s="345"/>
      <c r="BF57" s="345"/>
      <c r="BG57" s="345"/>
      <c r="BH57" s="345"/>
      <c r="BI57" s="345"/>
      <c r="BJ57" s="345"/>
      <c r="BK57" s="345"/>
      <c r="BL57" s="345"/>
      <c r="BM57" s="345"/>
      <c r="BN57" s="345"/>
      <c r="BO57" s="345"/>
      <c r="BP57" s="345"/>
      <c r="BQ57" s="345"/>
      <c r="BR57" s="345"/>
      <c r="BS57" s="345"/>
      <c r="BT57" s="345"/>
      <c r="BU57" s="345"/>
      <c r="BV57" s="345"/>
      <c r="BW57" s="345"/>
      <c r="BX57" s="345"/>
      <c r="BY57" s="345"/>
      <c r="BZ57" s="345"/>
      <c r="CA57" s="345"/>
      <c r="CB57" s="345"/>
      <c r="CC57" s="345"/>
      <c r="CD57" s="345"/>
      <c r="CE57" s="345"/>
      <c r="CF57" s="345"/>
      <c r="CG57" s="345"/>
      <c r="CH57" s="345"/>
      <c r="CI57" s="345"/>
      <c r="CJ57" s="345"/>
      <c r="CK57" s="345"/>
      <c r="CL57" s="345"/>
      <c r="CM57" s="345"/>
      <c r="CN57" s="345"/>
      <c r="CO57" s="345"/>
      <c r="CP57" s="345"/>
      <c r="CQ57" s="345"/>
      <c r="CR57" s="345"/>
      <c r="CS57" s="345"/>
      <c r="CT57" s="345"/>
      <c r="CU57" s="345"/>
      <c r="CV57" s="345"/>
      <c r="CW57" s="345"/>
      <c r="CX57" s="345"/>
      <c r="CY57" s="345"/>
      <c r="CZ57" s="345"/>
      <c r="DA57" s="345"/>
      <c r="DB57" s="345"/>
      <c r="DC57" s="345"/>
      <c r="DD57" s="345"/>
      <c r="DE57" s="345"/>
      <c r="DF57" s="345"/>
      <c r="DG57" s="345"/>
      <c r="DH57" s="345"/>
      <c r="DI57" s="345"/>
      <c r="DJ57" s="345"/>
      <c r="DK57" s="345"/>
      <c r="DL57" s="345"/>
      <c r="DM57" s="345"/>
      <c r="DN57" s="345"/>
      <c r="DO57" s="345"/>
      <c r="DP57" s="345"/>
      <c r="DQ57" s="345"/>
      <c r="DR57" s="345"/>
      <c r="DS57" s="345"/>
      <c r="DT57" s="345"/>
      <c r="DU57" s="345"/>
      <c r="DV57" s="345"/>
      <c r="DW57" s="345"/>
      <c r="DX57" s="345"/>
      <c r="DY57" s="345"/>
      <c r="DZ57" s="345"/>
      <c r="EA57" s="345"/>
      <c r="EB57" s="345"/>
      <c r="EC57" s="345"/>
      <c r="ED57" s="345"/>
      <c r="EE57" s="345"/>
      <c r="EF57" s="345"/>
      <c r="EG57" s="345"/>
      <c r="EH57" s="345"/>
      <c r="EI57" s="345"/>
      <c r="EJ57" s="345"/>
      <c r="EK57" s="345"/>
      <c r="EL57" s="345"/>
      <c r="EM57" s="345"/>
      <c r="EN57" s="345"/>
      <c r="EO57" s="345"/>
      <c r="EP57" s="345"/>
      <c r="EQ57" s="345"/>
      <c r="ER57" s="345"/>
      <c r="ES57" s="345"/>
      <c r="ET57" s="345"/>
      <c r="EU57" s="345"/>
      <c r="EV57" s="345"/>
      <c r="EW57" s="345"/>
      <c r="EX57" s="345"/>
      <c r="EY57" s="345"/>
      <c r="EZ57" s="345"/>
      <c r="FA57" s="345"/>
      <c r="FB57" s="345"/>
      <c r="FC57" s="345"/>
      <c r="FD57" s="345"/>
      <c r="FE57" s="345"/>
      <c r="FF57" s="345"/>
      <c r="FG57" s="345"/>
      <c r="FH57" s="345"/>
      <c r="FI57" s="345"/>
      <c r="FJ57" s="345"/>
      <c r="FK57" s="345"/>
      <c r="FL57" s="345"/>
      <c r="FM57" s="345"/>
      <c r="FN57" s="345"/>
      <c r="FO57" s="345"/>
      <c r="FP57" s="345"/>
      <c r="FQ57" s="345"/>
      <c r="FR57" s="345"/>
      <c r="FS57" s="345"/>
      <c r="FT57" s="345"/>
      <c r="FU57" s="345"/>
      <c r="FV57" s="345"/>
      <c r="FW57" s="345"/>
      <c r="FX57" s="345"/>
      <c r="FY57" s="345"/>
      <c r="FZ57" s="345"/>
      <c r="GA57" s="345"/>
      <c r="GB57" s="345"/>
      <c r="GC57" s="345"/>
      <c r="GD57" s="345"/>
      <c r="GE57" s="345"/>
      <c r="GF57" s="345"/>
      <c r="GG57" s="345"/>
      <c r="GH57" s="345"/>
      <c r="GI57" s="345"/>
      <c r="GJ57" s="345"/>
      <c r="GK57" s="345"/>
      <c r="GL57" s="345"/>
      <c r="GM57" s="345"/>
      <c r="GN57" s="345"/>
      <c r="GO57" s="345"/>
      <c r="GP57" s="345"/>
      <c r="GQ57" s="345"/>
      <c r="GR57" s="345"/>
      <c r="GS57" s="345"/>
      <c r="GT57" s="345"/>
      <c r="GU57" s="345"/>
      <c r="GV57" s="345"/>
      <c r="GW57" s="345"/>
      <c r="GX57" s="345"/>
      <c r="GY57" s="345"/>
      <c r="GZ57" s="345"/>
      <c r="HA57" s="345"/>
      <c r="HB57" s="345"/>
      <c r="HC57" s="345"/>
      <c r="HD57" s="345"/>
      <c r="HE57" s="345"/>
      <c r="HF57" s="345"/>
      <c r="HG57" s="345"/>
      <c r="HH57" s="345"/>
      <c r="HI57" s="345"/>
      <c r="HJ57" s="345"/>
      <c r="HK57" s="345"/>
      <c r="HL57" s="345"/>
      <c r="HM57" s="345"/>
      <c r="HN57" s="345"/>
      <c r="HO57" s="345"/>
      <c r="HP57" s="345"/>
      <c r="HQ57" s="345"/>
      <c r="HR57" s="345"/>
      <c r="HS57" s="345"/>
      <c r="HT57" s="345"/>
      <c r="HU57" s="345"/>
      <c r="HV57" s="345"/>
      <c r="HW57" s="345"/>
      <c r="HX57" s="345"/>
      <c r="HY57" s="345"/>
      <c r="HZ57" s="345"/>
      <c r="IA57" s="345"/>
      <c r="IB57" s="345"/>
      <c r="IC57" s="345"/>
      <c r="ID57" s="345"/>
      <c r="IE57" s="345"/>
      <c r="IF57" s="345"/>
      <c r="IG57" s="345"/>
      <c r="IH57" s="345"/>
      <c r="II57" s="345"/>
      <c r="IJ57" s="345"/>
      <c r="IK57" s="345"/>
      <c r="IL57" s="345"/>
      <c r="IM57" s="345"/>
      <c r="IN57" s="345"/>
      <c r="IO57" s="345"/>
      <c r="IP57" s="345"/>
      <c r="IQ57" s="345"/>
      <c r="IR57" s="345"/>
      <c r="IS57" s="345"/>
      <c r="IT57" s="345"/>
    </row>
    <row r="58" s="308" customFormat="1" ht="58.5" customHeight="1" spans="1:254">
      <c r="A58" s="257" t="s">
        <v>174</v>
      </c>
      <c r="B58" s="246" t="s">
        <v>132</v>
      </c>
      <c r="C58" s="246" t="s">
        <v>167</v>
      </c>
      <c r="D58" s="262" t="s">
        <v>192</v>
      </c>
      <c r="E58" s="241" t="s">
        <v>198</v>
      </c>
      <c r="F58" s="246" t="s">
        <v>175</v>
      </c>
      <c r="G58" s="255">
        <v>50000</v>
      </c>
      <c r="H58" s="255">
        <v>50000</v>
      </c>
      <c r="I58" s="255">
        <v>50000</v>
      </c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5"/>
      <c r="AH58" s="345"/>
      <c r="AI58" s="345"/>
      <c r="AJ58" s="345"/>
      <c r="AK58" s="345"/>
      <c r="AL58" s="345"/>
      <c r="AM58" s="345"/>
      <c r="AN58" s="345"/>
      <c r="AO58" s="345"/>
      <c r="AP58" s="345"/>
      <c r="AQ58" s="345"/>
      <c r="AR58" s="345"/>
      <c r="AS58" s="345"/>
      <c r="AT58" s="345"/>
      <c r="AU58" s="345"/>
      <c r="AV58" s="345"/>
      <c r="AW58" s="345"/>
      <c r="AX58" s="345"/>
      <c r="AY58" s="345"/>
      <c r="AZ58" s="345"/>
      <c r="BA58" s="345"/>
      <c r="BB58" s="345"/>
      <c r="BC58" s="345"/>
      <c r="BD58" s="345"/>
      <c r="BE58" s="345"/>
      <c r="BF58" s="345"/>
      <c r="BG58" s="345"/>
      <c r="BH58" s="345"/>
      <c r="BI58" s="345"/>
      <c r="BJ58" s="345"/>
      <c r="BK58" s="345"/>
      <c r="BL58" s="345"/>
      <c r="BM58" s="345"/>
      <c r="BN58" s="345"/>
      <c r="BO58" s="345"/>
      <c r="BP58" s="345"/>
      <c r="BQ58" s="345"/>
      <c r="BR58" s="345"/>
      <c r="BS58" s="345"/>
      <c r="BT58" s="345"/>
      <c r="BU58" s="345"/>
      <c r="BV58" s="345"/>
      <c r="BW58" s="345"/>
      <c r="BX58" s="345"/>
      <c r="BY58" s="345"/>
      <c r="BZ58" s="345"/>
      <c r="CA58" s="345"/>
      <c r="CB58" s="345"/>
      <c r="CC58" s="345"/>
      <c r="CD58" s="345"/>
      <c r="CE58" s="345"/>
      <c r="CF58" s="345"/>
      <c r="CG58" s="345"/>
      <c r="CH58" s="345"/>
      <c r="CI58" s="345"/>
      <c r="CJ58" s="345"/>
      <c r="CK58" s="345"/>
      <c r="CL58" s="345"/>
      <c r="CM58" s="345"/>
      <c r="CN58" s="345"/>
      <c r="CO58" s="345"/>
      <c r="CP58" s="345"/>
      <c r="CQ58" s="345"/>
      <c r="CR58" s="345"/>
      <c r="CS58" s="345"/>
      <c r="CT58" s="345"/>
      <c r="CU58" s="345"/>
      <c r="CV58" s="345"/>
      <c r="CW58" s="345"/>
      <c r="CX58" s="345"/>
      <c r="CY58" s="345"/>
      <c r="CZ58" s="345"/>
      <c r="DA58" s="345"/>
      <c r="DB58" s="345"/>
      <c r="DC58" s="345"/>
      <c r="DD58" s="345"/>
      <c r="DE58" s="345"/>
      <c r="DF58" s="345"/>
      <c r="DG58" s="345"/>
      <c r="DH58" s="345"/>
      <c r="DI58" s="345"/>
      <c r="DJ58" s="345"/>
      <c r="DK58" s="345"/>
      <c r="DL58" s="345"/>
      <c r="DM58" s="345"/>
      <c r="DN58" s="345"/>
      <c r="DO58" s="345"/>
      <c r="DP58" s="345"/>
      <c r="DQ58" s="345"/>
      <c r="DR58" s="345"/>
      <c r="DS58" s="345"/>
      <c r="DT58" s="345"/>
      <c r="DU58" s="345"/>
      <c r="DV58" s="345"/>
      <c r="DW58" s="345"/>
      <c r="DX58" s="345"/>
      <c r="DY58" s="345"/>
      <c r="DZ58" s="345"/>
      <c r="EA58" s="345"/>
      <c r="EB58" s="345"/>
      <c r="EC58" s="345"/>
      <c r="ED58" s="345"/>
      <c r="EE58" s="345"/>
      <c r="EF58" s="345"/>
      <c r="EG58" s="345"/>
      <c r="EH58" s="345"/>
      <c r="EI58" s="345"/>
      <c r="EJ58" s="345"/>
      <c r="EK58" s="345"/>
      <c r="EL58" s="345"/>
      <c r="EM58" s="345"/>
      <c r="EN58" s="345"/>
      <c r="EO58" s="345"/>
      <c r="EP58" s="345"/>
      <c r="EQ58" s="345"/>
      <c r="ER58" s="345"/>
      <c r="ES58" s="345"/>
      <c r="ET58" s="345"/>
      <c r="EU58" s="345"/>
      <c r="EV58" s="345"/>
      <c r="EW58" s="345"/>
      <c r="EX58" s="345"/>
      <c r="EY58" s="345"/>
      <c r="EZ58" s="345"/>
      <c r="FA58" s="345"/>
      <c r="FB58" s="345"/>
      <c r="FC58" s="345"/>
      <c r="FD58" s="345"/>
      <c r="FE58" s="345"/>
      <c r="FF58" s="345"/>
      <c r="FG58" s="345"/>
      <c r="FH58" s="345"/>
      <c r="FI58" s="345"/>
      <c r="FJ58" s="345"/>
      <c r="FK58" s="345"/>
      <c r="FL58" s="345"/>
      <c r="FM58" s="345"/>
      <c r="FN58" s="345"/>
      <c r="FO58" s="345"/>
      <c r="FP58" s="345"/>
      <c r="FQ58" s="345"/>
      <c r="FR58" s="345"/>
      <c r="FS58" s="345"/>
      <c r="FT58" s="345"/>
      <c r="FU58" s="345"/>
      <c r="FV58" s="345"/>
      <c r="FW58" s="345"/>
      <c r="FX58" s="345"/>
      <c r="FY58" s="345"/>
      <c r="FZ58" s="345"/>
      <c r="GA58" s="345"/>
      <c r="GB58" s="345"/>
      <c r="GC58" s="345"/>
      <c r="GD58" s="345"/>
      <c r="GE58" s="345"/>
      <c r="GF58" s="345"/>
      <c r="GG58" s="345"/>
      <c r="GH58" s="345"/>
      <c r="GI58" s="345"/>
      <c r="GJ58" s="345"/>
      <c r="GK58" s="345"/>
      <c r="GL58" s="345"/>
      <c r="GM58" s="345"/>
      <c r="GN58" s="345"/>
      <c r="GO58" s="345"/>
      <c r="GP58" s="345"/>
      <c r="GQ58" s="345"/>
      <c r="GR58" s="345"/>
      <c r="GS58" s="345"/>
      <c r="GT58" s="345"/>
      <c r="GU58" s="345"/>
      <c r="GV58" s="345"/>
      <c r="GW58" s="345"/>
      <c r="GX58" s="345"/>
      <c r="GY58" s="345"/>
      <c r="GZ58" s="345"/>
      <c r="HA58" s="345"/>
      <c r="HB58" s="345"/>
      <c r="HC58" s="345"/>
      <c r="HD58" s="345"/>
      <c r="HE58" s="345"/>
      <c r="HF58" s="345"/>
      <c r="HG58" s="345"/>
      <c r="HH58" s="345"/>
      <c r="HI58" s="345"/>
      <c r="HJ58" s="345"/>
      <c r="HK58" s="345"/>
      <c r="HL58" s="345"/>
      <c r="HM58" s="345"/>
      <c r="HN58" s="345"/>
      <c r="HO58" s="345"/>
      <c r="HP58" s="345"/>
      <c r="HQ58" s="345"/>
      <c r="HR58" s="345"/>
      <c r="HS58" s="345"/>
      <c r="HT58" s="345"/>
      <c r="HU58" s="345"/>
      <c r="HV58" s="345"/>
      <c r="HW58" s="345"/>
      <c r="HX58" s="345"/>
      <c r="HY58" s="345"/>
      <c r="HZ58" s="345"/>
      <c r="IA58" s="345"/>
      <c r="IB58" s="345"/>
      <c r="IC58" s="345"/>
      <c r="ID58" s="345"/>
      <c r="IE58" s="345"/>
      <c r="IF58" s="345"/>
      <c r="IG58" s="345"/>
      <c r="IH58" s="345"/>
      <c r="II58" s="345"/>
      <c r="IJ58" s="345"/>
      <c r="IK58" s="345"/>
      <c r="IL58" s="345"/>
      <c r="IM58" s="345"/>
      <c r="IN58" s="345"/>
      <c r="IO58" s="345"/>
      <c r="IP58" s="345"/>
      <c r="IQ58" s="345"/>
      <c r="IR58" s="345"/>
      <c r="IS58" s="345"/>
      <c r="IT58" s="345"/>
    </row>
    <row r="59" s="308" customFormat="1" ht="58.5" customHeight="1" spans="1:254">
      <c r="A59" s="257" t="s">
        <v>199</v>
      </c>
      <c r="B59" s="246" t="s">
        <v>132</v>
      </c>
      <c r="C59" s="246" t="s">
        <v>167</v>
      </c>
      <c r="D59" s="262" t="s">
        <v>192</v>
      </c>
      <c r="E59" s="241" t="s">
        <v>200</v>
      </c>
      <c r="F59" s="246"/>
      <c r="G59" s="255">
        <f>G60</f>
        <v>50000</v>
      </c>
      <c r="H59" s="255">
        <f>H60</f>
        <v>50000</v>
      </c>
      <c r="I59" s="255">
        <f>I60</f>
        <v>50000</v>
      </c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5"/>
      <c r="AH59" s="345"/>
      <c r="AI59" s="345"/>
      <c r="AJ59" s="345"/>
      <c r="AK59" s="345"/>
      <c r="AL59" s="345"/>
      <c r="AM59" s="345"/>
      <c r="AN59" s="345"/>
      <c r="AO59" s="345"/>
      <c r="AP59" s="345"/>
      <c r="AQ59" s="345"/>
      <c r="AR59" s="345"/>
      <c r="AS59" s="345"/>
      <c r="AT59" s="345"/>
      <c r="AU59" s="345"/>
      <c r="AV59" s="345"/>
      <c r="AW59" s="345"/>
      <c r="AX59" s="345"/>
      <c r="AY59" s="345"/>
      <c r="AZ59" s="345"/>
      <c r="BA59" s="345"/>
      <c r="BB59" s="345"/>
      <c r="BC59" s="345"/>
      <c r="BD59" s="345"/>
      <c r="BE59" s="345"/>
      <c r="BF59" s="345"/>
      <c r="BG59" s="345"/>
      <c r="BH59" s="345"/>
      <c r="BI59" s="345"/>
      <c r="BJ59" s="345"/>
      <c r="BK59" s="345"/>
      <c r="BL59" s="345"/>
      <c r="BM59" s="345"/>
      <c r="BN59" s="345"/>
      <c r="BO59" s="345"/>
      <c r="BP59" s="345"/>
      <c r="BQ59" s="345"/>
      <c r="BR59" s="345"/>
      <c r="BS59" s="345"/>
      <c r="BT59" s="345"/>
      <c r="BU59" s="345"/>
      <c r="BV59" s="345"/>
      <c r="BW59" s="345"/>
      <c r="BX59" s="345"/>
      <c r="BY59" s="345"/>
      <c r="BZ59" s="345"/>
      <c r="CA59" s="345"/>
      <c r="CB59" s="345"/>
      <c r="CC59" s="345"/>
      <c r="CD59" s="345"/>
      <c r="CE59" s="345"/>
      <c r="CF59" s="345"/>
      <c r="CG59" s="345"/>
      <c r="CH59" s="345"/>
      <c r="CI59" s="345"/>
      <c r="CJ59" s="345"/>
      <c r="CK59" s="345"/>
      <c r="CL59" s="345"/>
      <c r="CM59" s="345"/>
      <c r="CN59" s="345"/>
      <c r="CO59" s="345"/>
      <c r="CP59" s="345"/>
      <c r="CQ59" s="345"/>
      <c r="CR59" s="345"/>
      <c r="CS59" s="345"/>
      <c r="CT59" s="345"/>
      <c r="CU59" s="345"/>
      <c r="CV59" s="345"/>
      <c r="CW59" s="345"/>
      <c r="CX59" s="345"/>
      <c r="CY59" s="345"/>
      <c r="CZ59" s="345"/>
      <c r="DA59" s="345"/>
      <c r="DB59" s="345"/>
      <c r="DC59" s="345"/>
      <c r="DD59" s="345"/>
      <c r="DE59" s="345"/>
      <c r="DF59" s="345"/>
      <c r="DG59" s="345"/>
      <c r="DH59" s="345"/>
      <c r="DI59" s="345"/>
      <c r="DJ59" s="345"/>
      <c r="DK59" s="345"/>
      <c r="DL59" s="345"/>
      <c r="DM59" s="345"/>
      <c r="DN59" s="345"/>
      <c r="DO59" s="345"/>
      <c r="DP59" s="345"/>
      <c r="DQ59" s="345"/>
      <c r="DR59" s="345"/>
      <c r="DS59" s="345"/>
      <c r="DT59" s="345"/>
      <c r="DU59" s="345"/>
      <c r="DV59" s="345"/>
      <c r="DW59" s="345"/>
      <c r="DX59" s="345"/>
      <c r="DY59" s="345"/>
      <c r="DZ59" s="345"/>
      <c r="EA59" s="345"/>
      <c r="EB59" s="345"/>
      <c r="EC59" s="345"/>
      <c r="ED59" s="345"/>
      <c r="EE59" s="345"/>
      <c r="EF59" s="345"/>
      <c r="EG59" s="345"/>
      <c r="EH59" s="345"/>
      <c r="EI59" s="345"/>
      <c r="EJ59" s="345"/>
      <c r="EK59" s="345"/>
      <c r="EL59" s="345"/>
      <c r="EM59" s="345"/>
      <c r="EN59" s="345"/>
      <c r="EO59" s="345"/>
      <c r="EP59" s="345"/>
      <c r="EQ59" s="345"/>
      <c r="ER59" s="345"/>
      <c r="ES59" s="345"/>
      <c r="ET59" s="345"/>
      <c r="EU59" s="345"/>
      <c r="EV59" s="345"/>
      <c r="EW59" s="345"/>
      <c r="EX59" s="345"/>
      <c r="EY59" s="345"/>
      <c r="EZ59" s="345"/>
      <c r="FA59" s="345"/>
      <c r="FB59" s="345"/>
      <c r="FC59" s="345"/>
      <c r="FD59" s="345"/>
      <c r="FE59" s="345"/>
      <c r="FF59" s="345"/>
      <c r="FG59" s="345"/>
      <c r="FH59" s="345"/>
      <c r="FI59" s="345"/>
      <c r="FJ59" s="345"/>
      <c r="FK59" s="345"/>
      <c r="FL59" s="345"/>
      <c r="FM59" s="345"/>
      <c r="FN59" s="345"/>
      <c r="FO59" s="345"/>
      <c r="FP59" s="345"/>
      <c r="FQ59" s="345"/>
      <c r="FR59" s="345"/>
      <c r="FS59" s="345"/>
      <c r="FT59" s="345"/>
      <c r="FU59" s="345"/>
      <c r="FV59" s="345"/>
      <c r="FW59" s="345"/>
      <c r="FX59" s="345"/>
      <c r="FY59" s="345"/>
      <c r="FZ59" s="345"/>
      <c r="GA59" s="345"/>
      <c r="GB59" s="345"/>
      <c r="GC59" s="345"/>
      <c r="GD59" s="345"/>
      <c r="GE59" s="345"/>
      <c r="GF59" s="345"/>
      <c r="GG59" s="345"/>
      <c r="GH59" s="345"/>
      <c r="GI59" s="345"/>
      <c r="GJ59" s="345"/>
      <c r="GK59" s="345"/>
      <c r="GL59" s="345"/>
      <c r="GM59" s="345"/>
      <c r="GN59" s="345"/>
      <c r="GO59" s="345"/>
      <c r="GP59" s="345"/>
      <c r="GQ59" s="345"/>
      <c r="GR59" s="345"/>
      <c r="GS59" s="345"/>
      <c r="GT59" s="345"/>
      <c r="GU59" s="345"/>
      <c r="GV59" s="345"/>
      <c r="GW59" s="345"/>
      <c r="GX59" s="345"/>
      <c r="GY59" s="345"/>
      <c r="GZ59" s="345"/>
      <c r="HA59" s="345"/>
      <c r="HB59" s="345"/>
      <c r="HC59" s="345"/>
      <c r="HD59" s="345"/>
      <c r="HE59" s="345"/>
      <c r="HF59" s="345"/>
      <c r="HG59" s="345"/>
      <c r="HH59" s="345"/>
      <c r="HI59" s="345"/>
      <c r="HJ59" s="345"/>
      <c r="HK59" s="345"/>
      <c r="HL59" s="345"/>
      <c r="HM59" s="345"/>
      <c r="HN59" s="345"/>
      <c r="HO59" s="345"/>
      <c r="HP59" s="345"/>
      <c r="HQ59" s="345"/>
      <c r="HR59" s="345"/>
      <c r="HS59" s="345"/>
      <c r="HT59" s="345"/>
      <c r="HU59" s="345"/>
      <c r="HV59" s="345"/>
      <c r="HW59" s="345"/>
      <c r="HX59" s="345"/>
      <c r="HY59" s="345"/>
      <c r="HZ59" s="345"/>
      <c r="IA59" s="345"/>
      <c r="IB59" s="345"/>
      <c r="IC59" s="345"/>
      <c r="ID59" s="345"/>
      <c r="IE59" s="345"/>
      <c r="IF59" s="345"/>
      <c r="IG59" s="345"/>
      <c r="IH59" s="345"/>
      <c r="II59" s="345"/>
      <c r="IJ59" s="345"/>
      <c r="IK59" s="345"/>
      <c r="IL59" s="345"/>
      <c r="IM59" s="345"/>
      <c r="IN59" s="345"/>
      <c r="IO59" s="345"/>
      <c r="IP59" s="345"/>
      <c r="IQ59" s="345"/>
      <c r="IR59" s="345"/>
      <c r="IS59" s="345"/>
      <c r="IT59" s="345"/>
    </row>
    <row r="60" s="308" customFormat="1" ht="58.5" customHeight="1" spans="1:254">
      <c r="A60" s="257" t="s">
        <v>174</v>
      </c>
      <c r="B60" s="246" t="s">
        <v>132</v>
      </c>
      <c r="C60" s="246" t="s">
        <v>167</v>
      </c>
      <c r="D60" s="262" t="s">
        <v>192</v>
      </c>
      <c r="E60" s="241" t="s">
        <v>200</v>
      </c>
      <c r="F60" s="246" t="s">
        <v>175</v>
      </c>
      <c r="G60" s="255">
        <v>50000</v>
      </c>
      <c r="H60" s="255">
        <v>50000</v>
      </c>
      <c r="I60" s="255">
        <v>50000</v>
      </c>
      <c r="K60" s="345"/>
      <c r="L60" s="345"/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45"/>
      <c r="AH60" s="345"/>
      <c r="AI60" s="345"/>
      <c r="AJ60" s="345"/>
      <c r="AK60" s="345"/>
      <c r="AL60" s="345"/>
      <c r="AM60" s="345"/>
      <c r="AN60" s="345"/>
      <c r="AO60" s="345"/>
      <c r="AP60" s="345"/>
      <c r="AQ60" s="345"/>
      <c r="AR60" s="345"/>
      <c r="AS60" s="345"/>
      <c r="AT60" s="345"/>
      <c r="AU60" s="345"/>
      <c r="AV60" s="345"/>
      <c r="AW60" s="345"/>
      <c r="AX60" s="345"/>
      <c r="AY60" s="345"/>
      <c r="AZ60" s="345"/>
      <c r="BA60" s="345"/>
      <c r="BB60" s="345"/>
      <c r="BC60" s="345"/>
      <c r="BD60" s="345"/>
      <c r="BE60" s="345"/>
      <c r="BF60" s="345"/>
      <c r="BG60" s="345"/>
      <c r="BH60" s="345"/>
      <c r="BI60" s="345"/>
      <c r="BJ60" s="345"/>
      <c r="BK60" s="345"/>
      <c r="BL60" s="345"/>
      <c r="BM60" s="345"/>
      <c r="BN60" s="345"/>
      <c r="BO60" s="345"/>
      <c r="BP60" s="345"/>
      <c r="BQ60" s="345"/>
      <c r="BR60" s="345"/>
      <c r="BS60" s="345"/>
      <c r="BT60" s="345"/>
      <c r="BU60" s="345"/>
      <c r="BV60" s="345"/>
      <c r="BW60" s="345"/>
      <c r="BX60" s="345"/>
      <c r="BY60" s="345"/>
      <c r="BZ60" s="345"/>
      <c r="CA60" s="345"/>
      <c r="CB60" s="345"/>
      <c r="CC60" s="345"/>
      <c r="CD60" s="345"/>
      <c r="CE60" s="345"/>
      <c r="CF60" s="345"/>
      <c r="CG60" s="345"/>
      <c r="CH60" s="345"/>
      <c r="CI60" s="345"/>
      <c r="CJ60" s="345"/>
      <c r="CK60" s="345"/>
      <c r="CL60" s="345"/>
      <c r="CM60" s="345"/>
      <c r="CN60" s="345"/>
      <c r="CO60" s="345"/>
      <c r="CP60" s="345"/>
      <c r="CQ60" s="345"/>
      <c r="CR60" s="345"/>
      <c r="CS60" s="345"/>
      <c r="CT60" s="345"/>
      <c r="CU60" s="345"/>
      <c r="CV60" s="345"/>
      <c r="CW60" s="345"/>
      <c r="CX60" s="345"/>
      <c r="CY60" s="345"/>
      <c r="CZ60" s="345"/>
      <c r="DA60" s="345"/>
      <c r="DB60" s="345"/>
      <c r="DC60" s="345"/>
      <c r="DD60" s="345"/>
      <c r="DE60" s="345"/>
      <c r="DF60" s="345"/>
      <c r="DG60" s="345"/>
      <c r="DH60" s="345"/>
      <c r="DI60" s="345"/>
      <c r="DJ60" s="345"/>
      <c r="DK60" s="345"/>
      <c r="DL60" s="345"/>
      <c r="DM60" s="345"/>
      <c r="DN60" s="345"/>
      <c r="DO60" s="345"/>
      <c r="DP60" s="345"/>
      <c r="DQ60" s="345"/>
      <c r="DR60" s="345"/>
      <c r="DS60" s="345"/>
      <c r="DT60" s="345"/>
      <c r="DU60" s="345"/>
      <c r="DV60" s="345"/>
      <c r="DW60" s="345"/>
      <c r="DX60" s="345"/>
      <c r="DY60" s="345"/>
      <c r="DZ60" s="345"/>
      <c r="EA60" s="345"/>
      <c r="EB60" s="345"/>
      <c r="EC60" s="345"/>
      <c r="ED60" s="345"/>
      <c r="EE60" s="345"/>
      <c r="EF60" s="345"/>
      <c r="EG60" s="345"/>
      <c r="EH60" s="345"/>
      <c r="EI60" s="345"/>
      <c r="EJ60" s="345"/>
      <c r="EK60" s="345"/>
      <c r="EL60" s="345"/>
      <c r="EM60" s="345"/>
      <c r="EN60" s="345"/>
      <c r="EO60" s="345"/>
      <c r="EP60" s="345"/>
      <c r="EQ60" s="345"/>
      <c r="ER60" s="345"/>
      <c r="ES60" s="345"/>
      <c r="ET60" s="345"/>
      <c r="EU60" s="345"/>
      <c r="EV60" s="345"/>
      <c r="EW60" s="345"/>
      <c r="EX60" s="345"/>
      <c r="EY60" s="345"/>
      <c r="EZ60" s="345"/>
      <c r="FA60" s="345"/>
      <c r="FB60" s="345"/>
      <c r="FC60" s="345"/>
      <c r="FD60" s="345"/>
      <c r="FE60" s="345"/>
      <c r="FF60" s="345"/>
      <c r="FG60" s="345"/>
      <c r="FH60" s="345"/>
      <c r="FI60" s="345"/>
      <c r="FJ60" s="345"/>
      <c r="FK60" s="345"/>
      <c r="FL60" s="345"/>
      <c r="FM60" s="345"/>
      <c r="FN60" s="345"/>
      <c r="FO60" s="345"/>
      <c r="FP60" s="345"/>
      <c r="FQ60" s="345"/>
      <c r="FR60" s="345"/>
      <c r="FS60" s="345"/>
      <c r="FT60" s="345"/>
      <c r="FU60" s="345"/>
      <c r="FV60" s="345"/>
      <c r="FW60" s="345"/>
      <c r="FX60" s="345"/>
      <c r="FY60" s="345"/>
      <c r="FZ60" s="345"/>
      <c r="GA60" s="345"/>
      <c r="GB60" s="345"/>
      <c r="GC60" s="345"/>
      <c r="GD60" s="345"/>
      <c r="GE60" s="345"/>
      <c r="GF60" s="345"/>
      <c r="GG60" s="345"/>
      <c r="GH60" s="345"/>
      <c r="GI60" s="345"/>
      <c r="GJ60" s="345"/>
      <c r="GK60" s="345"/>
      <c r="GL60" s="345"/>
      <c r="GM60" s="345"/>
      <c r="GN60" s="345"/>
      <c r="GO60" s="345"/>
      <c r="GP60" s="345"/>
      <c r="GQ60" s="345"/>
      <c r="GR60" s="345"/>
      <c r="GS60" s="345"/>
      <c r="GT60" s="345"/>
      <c r="GU60" s="345"/>
      <c r="GV60" s="345"/>
      <c r="GW60" s="345"/>
      <c r="GX60" s="345"/>
      <c r="GY60" s="345"/>
      <c r="GZ60" s="345"/>
      <c r="HA60" s="345"/>
      <c r="HB60" s="345"/>
      <c r="HC60" s="345"/>
      <c r="HD60" s="345"/>
      <c r="HE60" s="345"/>
      <c r="HF60" s="345"/>
      <c r="HG60" s="345"/>
      <c r="HH60" s="345"/>
      <c r="HI60" s="345"/>
      <c r="HJ60" s="345"/>
      <c r="HK60" s="345"/>
      <c r="HL60" s="345"/>
      <c r="HM60" s="345"/>
      <c r="HN60" s="345"/>
      <c r="HO60" s="345"/>
      <c r="HP60" s="345"/>
      <c r="HQ60" s="345"/>
      <c r="HR60" s="345"/>
      <c r="HS60" s="345"/>
      <c r="HT60" s="345"/>
      <c r="HU60" s="345"/>
      <c r="HV60" s="345"/>
      <c r="HW60" s="345"/>
      <c r="HX60" s="345"/>
      <c r="HY60" s="345"/>
      <c r="HZ60" s="345"/>
      <c r="IA60" s="345"/>
      <c r="IB60" s="345"/>
      <c r="IC60" s="345"/>
      <c r="ID60" s="345"/>
      <c r="IE60" s="345"/>
      <c r="IF60" s="345"/>
      <c r="IG60" s="345"/>
      <c r="IH60" s="345"/>
      <c r="II60" s="345"/>
      <c r="IJ60" s="345"/>
      <c r="IK60" s="345"/>
      <c r="IL60" s="345"/>
      <c r="IM60" s="345"/>
      <c r="IN60" s="345"/>
      <c r="IO60" s="345"/>
      <c r="IP60" s="345"/>
      <c r="IQ60" s="345"/>
      <c r="IR60" s="345"/>
      <c r="IS60" s="345"/>
      <c r="IT60" s="345"/>
    </row>
    <row r="61" s="308" customFormat="1" ht="58.5" customHeight="1" spans="1:254">
      <c r="A61" s="278" t="s">
        <v>201</v>
      </c>
      <c r="B61" s="236" t="s">
        <v>134</v>
      </c>
      <c r="C61" s="236"/>
      <c r="D61" s="264"/>
      <c r="E61" s="251"/>
      <c r="F61" s="236"/>
      <c r="G61" s="237">
        <f>G62</f>
        <v>134910</v>
      </c>
      <c r="H61" s="237">
        <f t="shared" ref="H61:I64" si="3">H62</f>
        <v>148721</v>
      </c>
      <c r="I61" s="237">
        <f t="shared" si="3"/>
        <v>162767</v>
      </c>
      <c r="K61" s="345"/>
      <c r="L61" s="345"/>
      <c r="M61" s="345"/>
      <c r="N61" s="345"/>
      <c r="O61" s="345"/>
      <c r="P61" s="345"/>
      <c r="Q61" s="345"/>
      <c r="R61" s="345"/>
      <c r="S61" s="345"/>
      <c r="T61" s="345"/>
      <c r="U61" s="345"/>
      <c r="V61" s="345"/>
      <c r="W61" s="345"/>
      <c r="X61" s="345"/>
      <c r="Y61" s="345"/>
      <c r="Z61" s="345"/>
      <c r="AA61" s="345"/>
      <c r="AB61" s="345"/>
      <c r="AC61" s="345"/>
      <c r="AD61" s="345"/>
      <c r="AE61" s="345"/>
      <c r="AF61" s="345"/>
      <c r="AG61" s="345"/>
      <c r="AH61" s="345"/>
      <c r="AI61" s="345"/>
      <c r="AJ61" s="345"/>
      <c r="AK61" s="345"/>
      <c r="AL61" s="345"/>
      <c r="AM61" s="345"/>
      <c r="AN61" s="345"/>
      <c r="AO61" s="345"/>
      <c r="AP61" s="345"/>
      <c r="AQ61" s="345"/>
      <c r="AR61" s="345"/>
      <c r="AS61" s="345"/>
      <c r="AT61" s="345"/>
      <c r="AU61" s="345"/>
      <c r="AV61" s="345"/>
      <c r="AW61" s="345"/>
      <c r="AX61" s="345"/>
      <c r="AY61" s="345"/>
      <c r="AZ61" s="345"/>
      <c r="BA61" s="345"/>
      <c r="BB61" s="345"/>
      <c r="BC61" s="345"/>
      <c r="BD61" s="345"/>
      <c r="BE61" s="345"/>
      <c r="BF61" s="345"/>
      <c r="BG61" s="345"/>
      <c r="BH61" s="345"/>
      <c r="BI61" s="345"/>
      <c r="BJ61" s="345"/>
      <c r="BK61" s="345"/>
      <c r="BL61" s="345"/>
      <c r="BM61" s="345"/>
      <c r="BN61" s="345"/>
      <c r="BO61" s="345"/>
      <c r="BP61" s="345"/>
      <c r="BQ61" s="345"/>
      <c r="BR61" s="345"/>
      <c r="BS61" s="345"/>
      <c r="BT61" s="345"/>
      <c r="BU61" s="345"/>
      <c r="BV61" s="345"/>
      <c r="BW61" s="345"/>
      <c r="BX61" s="345"/>
      <c r="BY61" s="345"/>
      <c r="BZ61" s="345"/>
      <c r="CA61" s="345"/>
      <c r="CB61" s="345"/>
      <c r="CC61" s="345"/>
      <c r="CD61" s="345"/>
      <c r="CE61" s="345"/>
      <c r="CF61" s="345"/>
      <c r="CG61" s="345"/>
      <c r="CH61" s="345"/>
      <c r="CI61" s="345"/>
      <c r="CJ61" s="345"/>
      <c r="CK61" s="345"/>
      <c r="CL61" s="345"/>
      <c r="CM61" s="345"/>
      <c r="CN61" s="345"/>
      <c r="CO61" s="345"/>
      <c r="CP61" s="345"/>
      <c r="CQ61" s="345"/>
      <c r="CR61" s="345"/>
      <c r="CS61" s="345"/>
      <c r="CT61" s="345"/>
      <c r="CU61" s="345"/>
      <c r="CV61" s="345"/>
      <c r="CW61" s="345"/>
      <c r="CX61" s="345"/>
      <c r="CY61" s="345"/>
      <c r="CZ61" s="345"/>
      <c r="DA61" s="345"/>
      <c r="DB61" s="345"/>
      <c r="DC61" s="345"/>
      <c r="DD61" s="345"/>
      <c r="DE61" s="345"/>
      <c r="DF61" s="345"/>
      <c r="DG61" s="345"/>
      <c r="DH61" s="345"/>
      <c r="DI61" s="345"/>
      <c r="DJ61" s="345"/>
      <c r="DK61" s="345"/>
      <c r="DL61" s="345"/>
      <c r="DM61" s="345"/>
      <c r="DN61" s="345"/>
      <c r="DO61" s="345"/>
      <c r="DP61" s="345"/>
      <c r="DQ61" s="345"/>
      <c r="DR61" s="345"/>
      <c r="DS61" s="345"/>
      <c r="DT61" s="345"/>
      <c r="DU61" s="345"/>
      <c r="DV61" s="345"/>
      <c r="DW61" s="345"/>
      <c r="DX61" s="345"/>
      <c r="DY61" s="345"/>
      <c r="DZ61" s="345"/>
      <c r="EA61" s="345"/>
      <c r="EB61" s="345"/>
      <c r="EC61" s="345"/>
      <c r="ED61" s="345"/>
      <c r="EE61" s="345"/>
      <c r="EF61" s="345"/>
      <c r="EG61" s="345"/>
      <c r="EH61" s="345"/>
      <c r="EI61" s="345"/>
      <c r="EJ61" s="345"/>
      <c r="EK61" s="345"/>
      <c r="EL61" s="345"/>
      <c r="EM61" s="345"/>
      <c r="EN61" s="345"/>
      <c r="EO61" s="345"/>
      <c r="EP61" s="345"/>
      <c r="EQ61" s="345"/>
      <c r="ER61" s="345"/>
      <c r="ES61" s="345"/>
      <c r="ET61" s="345"/>
      <c r="EU61" s="345"/>
      <c r="EV61" s="345"/>
      <c r="EW61" s="345"/>
      <c r="EX61" s="345"/>
      <c r="EY61" s="345"/>
      <c r="EZ61" s="345"/>
      <c r="FA61" s="345"/>
      <c r="FB61" s="345"/>
      <c r="FC61" s="345"/>
      <c r="FD61" s="345"/>
      <c r="FE61" s="345"/>
      <c r="FF61" s="345"/>
      <c r="FG61" s="345"/>
      <c r="FH61" s="345"/>
      <c r="FI61" s="345"/>
      <c r="FJ61" s="345"/>
      <c r="FK61" s="345"/>
      <c r="FL61" s="345"/>
      <c r="FM61" s="345"/>
      <c r="FN61" s="345"/>
      <c r="FO61" s="345"/>
      <c r="FP61" s="345"/>
      <c r="FQ61" s="345"/>
      <c r="FR61" s="345"/>
      <c r="FS61" s="345"/>
      <c r="FT61" s="345"/>
      <c r="FU61" s="345"/>
      <c r="FV61" s="345"/>
      <c r="FW61" s="345"/>
      <c r="FX61" s="345"/>
      <c r="FY61" s="345"/>
      <c r="FZ61" s="345"/>
      <c r="GA61" s="345"/>
      <c r="GB61" s="345"/>
      <c r="GC61" s="345"/>
      <c r="GD61" s="345"/>
      <c r="GE61" s="345"/>
      <c r="GF61" s="345"/>
      <c r="GG61" s="345"/>
      <c r="GH61" s="345"/>
      <c r="GI61" s="345"/>
      <c r="GJ61" s="345"/>
      <c r="GK61" s="345"/>
      <c r="GL61" s="345"/>
      <c r="GM61" s="345"/>
      <c r="GN61" s="345"/>
      <c r="GO61" s="345"/>
      <c r="GP61" s="345"/>
      <c r="GQ61" s="345"/>
      <c r="GR61" s="345"/>
      <c r="GS61" s="345"/>
      <c r="GT61" s="345"/>
      <c r="GU61" s="345"/>
      <c r="GV61" s="345"/>
      <c r="GW61" s="345"/>
      <c r="GX61" s="345"/>
      <c r="GY61" s="345"/>
      <c r="GZ61" s="345"/>
      <c r="HA61" s="345"/>
      <c r="HB61" s="345"/>
      <c r="HC61" s="345"/>
      <c r="HD61" s="345"/>
      <c r="HE61" s="345"/>
      <c r="HF61" s="345"/>
      <c r="HG61" s="345"/>
      <c r="HH61" s="345"/>
      <c r="HI61" s="345"/>
      <c r="HJ61" s="345"/>
      <c r="HK61" s="345"/>
      <c r="HL61" s="345"/>
      <c r="HM61" s="345"/>
      <c r="HN61" s="345"/>
      <c r="HO61" s="345"/>
      <c r="HP61" s="345"/>
      <c r="HQ61" s="345"/>
      <c r="HR61" s="345"/>
      <c r="HS61" s="345"/>
      <c r="HT61" s="345"/>
      <c r="HU61" s="345"/>
      <c r="HV61" s="345"/>
      <c r="HW61" s="345"/>
      <c r="HX61" s="345"/>
      <c r="HY61" s="345"/>
      <c r="HZ61" s="345"/>
      <c r="IA61" s="345"/>
      <c r="IB61" s="345"/>
      <c r="IC61" s="345"/>
      <c r="ID61" s="345"/>
      <c r="IE61" s="345"/>
      <c r="IF61" s="345"/>
      <c r="IG61" s="345"/>
      <c r="IH61" s="345"/>
      <c r="II61" s="345"/>
      <c r="IJ61" s="345"/>
      <c r="IK61" s="345"/>
      <c r="IL61" s="345"/>
      <c r="IM61" s="345"/>
      <c r="IN61" s="345"/>
      <c r="IO61" s="345"/>
      <c r="IP61" s="345"/>
      <c r="IQ61" s="345"/>
      <c r="IR61" s="345"/>
      <c r="IS61" s="345"/>
      <c r="IT61" s="345"/>
    </row>
    <row r="62" s="308" customFormat="1" ht="58.5" customHeight="1" spans="1:254">
      <c r="A62" s="257" t="s">
        <v>202</v>
      </c>
      <c r="B62" s="246" t="s">
        <v>134</v>
      </c>
      <c r="C62" s="246" t="s">
        <v>203</v>
      </c>
      <c r="D62" s="262"/>
      <c r="E62" s="241"/>
      <c r="F62" s="246"/>
      <c r="G62" s="255">
        <f>G63</f>
        <v>134910</v>
      </c>
      <c r="H62" s="255">
        <f t="shared" si="3"/>
        <v>148721</v>
      </c>
      <c r="I62" s="255">
        <f t="shared" si="3"/>
        <v>162767</v>
      </c>
      <c r="K62" s="345"/>
      <c r="L62" s="345"/>
      <c r="M62" s="345"/>
      <c r="N62" s="345"/>
      <c r="O62" s="345"/>
      <c r="P62" s="345"/>
      <c r="Q62" s="345"/>
      <c r="R62" s="345"/>
      <c r="S62" s="345"/>
      <c r="T62" s="345"/>
      <c r="U62" s="345"/>
      <c r="V62" s="345"/>
      <c r="W62" s="345"/>
      <c r="X62" s="345"/>
      <c r="Y62" s="345"/>
      <c r="Z62" s="345"/>
      <c r="AA62" s="345"/>
      <c r="AB62" s="345"/>
      <c r="AC62" s="345"/>
      <c r="AD62" s="345"/>
      <c r="AE62" s="345"/>
      <c r="AF62" s="345"/>
      <c r="AG62" s="345"/>
      <c r="AH62" s="345"/>
      <c r="AI62" s="345"/>
      <c r="AJ62" s="345"/>
      <c r="AK62" s="345"/>
      <c r="AL62" s="345"/>
      <c r="AM62" s="345"/>
      <c r="AN62" s="345"/>
      <c r="AO62" s="345"/>
      <c r="AP62" s="345"/>
      <c r="AQ62" s="345"/>
      <c r="AR62" s="345"/>
      <c r="AS62" s="345"/>
      <c r="AT62" s="345"/>
      <c r="AU62" s="345"/>
      <c r="AV62" s="345"/>
      <c r="AW62" s="345"/>
      <c r="AX62" s="345"/>
      <c r="AY62" s="345"/>
      <c r="AZ62" s="345"/>
      <c r="BA62" s="345"/>
      <c r="BB62" s="345"/>
      <c r="BC62" s="345"/>
      <c r="BD62" s="345"/>
      <c r="BE62" s="345"/>
      <c r="BF62" s="345"/>
      <c r="BG62" s="345"/>
      <c r="BH62" s="345"/>
      <c r="BI62" s="345"/>
      <c r="BJ62" s="345"/>
      <c r="BK62" s="345"/>
      <c r="BL62" s="345"/>
      <c r="BM62" s="345"/>
      <c r="BN62" s="345"/>
      <c r="BO62" s="345"/>
      <c r="BP62" s="345"/>
      <c r="BQ62" s="345"/>
      <c r="BR62" s="345"/>
      <c r="BS62" s="345"/>
      <c r="BT62" s="345"/>
      <c r="BU62" s="345"/>
      <c r="BV62" s="345"/>
      <c r="BW62" s="345"/>
      <c r="BX62" s="345"/>
      <c r="BY62" s="345"/>
      <c r="BZ62" s="345"/>
      <c r="CA62" s="345"/>
      <c r="CB62" s="345"/>
      <c r="CC62" s="345"/>
      <c r="CD62" s="345"/>
      <c r="CE62" s="345"/>
      <c r="CF62" s="345"/>
      <c r="CG62" s="345"/>
      <c r="CH62" s="345"/>
      <c r="CI62" s="345"/>
      <c r="CJ62" s="345"/>
      <c r="CK62" s="345"/>
      <c r="CL62" s="345"/>
      <c r="CM62" s="345"/>
      <c r="CN62" s="345"/>
      <c r="CO62" s="345"/>
      <c r="CP62" s="345"/>
      <c r="CQ62" s="345"/>
      <c r="CR62" s="345"/>
      <c r="CS62" s="345"/>
      <c r="CT62" s="345"/>
      <c r="CU62" s="345"/>
      <c r="CV62" s="345"/>
      <c r="CW62" s="345"/>
      <c r="CX62" s="345"/>
      <c r="CY62" s="345"/>
      <c r="CZ62" s="345"/>
      <c r="DA62" s="345"/>
      <c r="DB62" s="345"/>
      <c r="DC62" s="345"/>
      <c r="DD62" s="345"/>
      <c r="DE62" s="345"/>
      <c r="DF62" s="345"/>
      <c r="DG62" s="345"/>
      <c r="DH62" s="345"/>
      <c r="DI62" s="345"/>
      <c r="DJ62" s="345"/>
      <c r="DK62" s="345"/>
      <c r="DL62" s="345"/>
      <c r="DM62" s="345"/>
      <c r="DN62" s="345"/>
      <c r="DO62" s="345"/>
      <c r="DP62" s="345"/>
      <c r="DQ62" s="345"/>
      <c r="DR62" s="345"/>
      <c r="DS62" s="345"/>
      <c r="DT62" s="345"/>
      <c r="DU62" s="345"/>
      <c r="DV62" s="345"/>
      <c r="DW62" s="345"/>
      <c r="DX62" s="345"/>
      <c r="DY62" s="345"/>
      <c r="DZ62" s="345"/>
      <c r="EA62" s="345"/>
      <c r="EB62" s="345"/>
      <c r="EC62" s="345"/>
      <c r="ED62" s="345"/>
      <c r="EE62" s="345"/>
      <c r="EF62" s="345"/>
      <c r="EG62" s="345"/>
      <c r="EH62" s="345"/>
      <c r="EI62" s="345"/>
      <c r="EJ62" s="345"/>
      <c r="EK62" s="345"/>
      <c r="EL62" s="345"/>
      <c r="EM62" s="345"/>
      <c r="EN62" s="345"/>
      <c r="EO62" s="345"/>
      <c r="EP62" s="345"/>
      <c r="EQ62" s="345"/>
      <c r="ER62" s="345"/>
      <c r="ES62" s="345"/>
      <c r="ET62" s="345"/>
      <c r="EU62" s="345"/>
      <c r="EV62" s="345"/>
      <c r="EW62" s="345"/>
      <c r="EX62" s="345"/>
      <c r="EY62" s="345"/>
      <c r="EZ62" s="345"/>
      <c r="FA62" s="345"/>
      <c r="FB62" s="345"/>
      <c r="FC62" s="345"/>
      <c r="FD62" s="345"/>
      <c r="FE62" s="345"/>
      <c r="FF62" s="345"/>
      <c r="FG62" s="345"/>
      <c r="FH62" s="345"/>
      <c r="FI62" s="345"/>
      <c r="FJ62" s="345"/>
      <c r="FK62" s="345"/>
      <c r="FL62" s="345"/>
      <c r="FM62" s="345"/>
      <c r="FN62" s="345"/>
      <c r="FO62" s="345"/>
      <c r="FP62" s="345"/>
      <c r="FQ62" s="345"/>
      <c r="FR62" s="345"/>
      <c r="FS62" s="345"/>
      <c r="FT62" s="345"/>
      <c r="FU62" s="345"/>
      <c r="FV62" s="345"/>
      <c r="FW62" s="345"/>
      <c r="FX62" s="345"/>
      <c r="FY62" s="345"/>
      <c r="FZ62" s="345"/>
      <c r="GA62" s="345"/>
      <c r="GB62" s="345"/>
      <c r="GC62" s="345"/>
      <c r="GD62" s="345"/>
      <c r="GE62" s="345"/>
      <c r="GF62" s="345"/>
      <c r="GG62" s="345"/>
      <c r="GH62" s="345"/>
      <c r="GI62" s="345"/>
      <c r="GJ62" s="345"/>
      <c r="GK62" s="345"/>
      <c r="GL62" s="345"/>
      <c r="GM62" s="345"/>
      <c r="GN62" s="345"/>
      <c r="GO62" s="345"/>
      <c r="GP62" s="345"/>
      <c r="GQ62" s="345"/>
      <c r="GR62" s="345"/>
      <c r="GS62" s="345"/>
      <c r="GT62" s="345"/>
      <c r="GU62" s="345"/>
      <c r="GV62" s="345"/>
      <c r="GW62" s="345"/>
      <c r="GX62" s="345"/>
      <c r="GY62" s="345"/>
      <c r="GZ62" s="345"/>
      <c r="HA62" s="345"/>
      <c r="HB62" s="345"/>
      <c r="HC62" s="345"/>
      <c r="HD62" s="345"/>
      <c r="HE62" s="345"/>
      <c r="HF62" s="345"/>
      <c r="HG62" s="345"/>
      <c r="HH62" s="345"/>
      <c r="HI62" s="345"/>
      <c r="HJ62" s="345"/>
      <c r="HK62" s="345"/>
      <c r="HL62" s="345"/>
      <c r="HM62" s="345"/>
      <c r="HN62" s="345"/>
      <c r="HO62" s="345"/>
      <c r="HP62" s="345"/>
      <c r="HQ62" s="345"/>
      <c r="HR62" s="345"/>
      <c r="HS62" s="345"/>
      <c r="HT62" s="345"/>
      <c r="HU62" s="345"/>
      <c r="HV62" s="345"/>
      <c r="HW62" s="345"/>
      <c r="HX62" s="345"/>
      <c r="HY62" s="345"/>
      <c r="HZ62" s="345"/>
      <c r="IA62" s="345"/>
      <c r="IB62" s="345"/>
      <c r="IC62" s="345"/>
      <c r="ID62" s="345"/>
      <c r="IE62" s="345"/>
      <c r="IF62" s="345"/>
      <c r="IG62" s="345"/>
      <c r="IH62" s="345"/>
      <c r="II62" s="345"/>
      <c r="IJ62" s="345"/>
      <c r="IK62" s="345"/>
      <c r="IL62" s="345"/>
      <c r="IM62" s="345"/>
      <c r="IN62" s="345"/>
      <c r="IO62" s="345"/>
      <c r="IP62" s="345"/>
      <c r="IQ62" s="345"/>
      <c r="IR62" s="345"/>
      <c r="IS62" s="345"/>
      <c r="IT62" s="345"/>
    </row>
    <row r="63" s="308" customFormat="1" ht="58.5" customHeight="1" spans="1:254">
      <c r="A63" s="257" t="s">
        <v>189</v>
      </c>
      <c r="B63" s="246" t="s">
        <v>134</v>
      </c>
      <c r="C63" s="246" t="s">
        <v>203</v>
      </c>
      <c r="D63" s="262">
        <v>77</v>
      </c>
      <c r="E63" s="241"/>
      <c r="F63" s="246"/>
      <c r="G63" s="255">
        <f>G64</f>
        <v>134910</v>
      </c>
      <c r="H63" s="255">
        <f t="shared" si="3"/>
        <v>148721</v>
      </c>
      <c r="I63" s="255">
        <f t="shared" si="3"/>
        <v>162767</v>
      </c>
      <c r="K63" s="345"/>
      <c r="L63" s="345"/>
      <c r="M63" s="345"/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45"/>
      <c r="AH63" s="345"/>
      <c r="AI63" s="345"/>
      <c r="AJ63" s="345"/>
      <c r="AK63" s="345"/>
      <c r="AL63" s="345"/>
      <c r="AM63" s="345"/>
      <c r="AN63" s="345"/>
      <c r="AO63" s="345"/>
      <c r="AP63" s="345"/>
      <c r="AQ63" s="345"/>
      <c r="AR63" s="345"/>
      <c r="AS63" s="345"/>
      <c r="AT63" s="345"/>
      <c r="AU63" s="345"/>
      <c r="AV63" s="345"/>
      <c r="AW63" s="345"/>
      <c r="AX63" s="345"/>
      <c r="AY63" s="345"/>
      <c r="AZ63" s="345"/>
      <c r="BA63" s="345"/>
      <c r="BB63" s="345"/>
      <c r="BC63" s="345"/>
      <c r="BD63" s="345"/>
      <c r="BE63" s="345"/>
      <c r="BF63" s="345"/>
      <c r="BG63" s="345"/>
      <c r="BH63" s="345"/>
      <c r="BI63" s="345"/>
      <c r="BJ63" s="345"/>
      <c r="BK63" s="345"/>
      <c r="BL63" s="345"/>
      <c r="BM63" s="345"/>
      <c r="BN63" s="345"/>
      <c r="BO63" s="345"/>
      <c r="BP63" s="345"/>
      <c r="BQ63" s="345"/>
      <c r="BR63" s="345"/>
      <c r="BS63" s="345"/>
      <c r="BT63" s="345"/>
      <c r="BU63" s="345"/>
      <c r="BV63" s="345"/>
      <c r="BW63" s="345"/>
      <c r="BX63" s="345"/>
      <c r="BY63" s="345"/>
      <c r="BZ63" s="345"/>
      <c r="CA63" s="345"/>
      <c r="CB63" s="345"/>
      <c r="CC63" s="345"/>
      <c r="CD63" s="345"/>
      <c r="CE63" s="345"/>
      <c r="CF63" s="345"/>
      <c r="CG63" s="345"/>
      <c r="CH63" s="345"/>
      <c r="CI63" s="345"/>
      <c r="CJ63" s="345"/>
      <c r="CK63" s="345"/>
      <c r="CL63" s="345"/>
      <c r="CM63" s="345"/>
      <c r="CN63" s="345"/>
      <c r="CO63" s="345"/>
      <c r="CP63" s="345"/>
      <c r="CQ63" s="345"/>
      <c r="CR63" s="345"/>
      <c r="CS63" s="345"/>
      <c r="CT63" s="345"/>
      <c r="CU63" s="345"/>
      <c r="CV63" s="345"/>
      <c r="CW63" s="345"/>
      <c r="CX63" s="345"/>
      <c r="CY63" s="345"/>
      <c r="CZ63" s="345"/>
      <c r="DA63" s="345"/>
      <c r="DB63" s="345"/>
      <c r="DC63" s="345"/>
      <c r="DD63" s="345"/>
      <c r="DE63" s="345"/>
      <c r="DF63" s="345"/>
      <c r="DG63" s="345"/>
      <c r="DH63" s="345"/>
      <c r="DI63" s="345"/>
      <c r="DJ63" s="345"/>
      <c r="DK63" s="345"/>
      <c r="DL63" s="345"/>
      <c r="DM63" s="345"/>
      <c r="DN63" s="345"/>
      <c r="DO63" s="345"/>
      <c r="DP63" s="345"/>
      <c r="DQ63" s="345"/>
      <c r="DR63" s="345"/>
      <c r="DS63" s="345"/>
      <c r="DT63" s="345"/>
      <c r="DU63" s="345"/>
      <c r="DV63" s="345"/>
      <c r="DW63" s="345"/>
      <c r="DX63" s="345"/>
      <c r="DY63" s="345"/>
      <c r="DZ63" s="345"/>
      <c r="EA63" s="345"/>
      <c r="EB63" s="345"/>
      <c r="EC63" s="345"/>
      <c r="ED63" s="345"/>
      <c r="EE63" s="345"/>
      <c r="EF63" s="345"/>
      <c r="EG63" s="345"/>
      <c r="EH63" s="345"/>
      <c r="EI63" s="345"/>
      <c r="EJ63" s="345"/>
      <c r="EK63" s="345"/>
      <c r="EL63" s="345"/>
      <c r="EM63" s="345"/>
      <c r="EN63" s="345"/>
      <c r="EO63" s="345"/>
      <c r="EP63" s="345"/>
      <c r="EQ63" s="345"/>
      <c r="ER63" s="345"/>
      <c r="ES63" s="345"/>
      <c r="ET63" s="345"/>
      <c r="EU63" s="345"/>
      <c r="EV63" s="345"/>
      <c r="EW63" s="345"/>
      <c r="EX63" s="345"/>
      <c r="EY63" s="345"/>
      <c r="EZ63" s="345"/>
      <c r="FA63" s="345"/>
      <c r="FB63" s="345"/>
      <c r="FC63" s="345"/>
      <c r="FD63" s="345"/>
      <c r="FE63" s="345"/>
      <c r="FF63" s="345"/>
      <c r="FG63" s="345"/>
      <c r="FH63" s="345"/>
      <c r="FI63" s="345"/>
      <c r="FJ63" s="345"/>
      <c r="FK63" s="345"/>
      <c r="FL63" s="345"/>
      <c r="FM63" s="345"/>
      <c r="FN63" s="345"/>
      <c r="FO63" s="345"/>
      <c r="FP63" s="345"/>
      <c r="FQ63" s="345"/>
      <c r="FR63" s="345"/>
      <c r="FS63" s="345"/>
      <c r="FT63" s="345"/>
      <c r="FU63" s="345"/>
      <c r="FV63" s="345"/>
      <c r="FW63" s="345"/>
      <c r="FX63" s="345"/>
      <c r="FY63" s="345"/>
      <c r="FZ63" s="345"/>
      <c r="GA63" s="345"/>
      <c r="GB63" s="345"/>
      <c r="GC63" s="345"/>
      <c r="GD63" s="345"/>
      <c r="GE63" s="345"/>
      <c r="GF63" s="345"/>
      <c r="GG63" s="345"/>
      <c r="GH63" s="345"/>
      <c r="GI63" s="345"/>
      <c r="GJ63" s="345"/>
      <c r="GK63" s="345"/>
      <c r="GL63" s="345"/>
      <c r="GM63" s="345"/>
      <c r="GN63" s="345"/>
      <c r="GO63" s="345"/>
      <c r="GP63" s="345"/>
      <c r="GQ63" s="345"/>
      <c r="GR63" s="345"/>
      <c r="GS63" s="345"/>
      <c r="GT63" s="345"/>
      <c r="GU63" s="345"/>
      <c r="GV63" s="345"/>
      <c r="GW63" s="345"/>
      <c r="GX63" s="345"/>
      <c r="GY63" s="345"/>
      <c r="GZ63" s="345"/>
      <c r="HA63" s="345"/>
      <c r="HB63" s="345"/>
      <c r="HC63" s="345"/>
      <c r="HD63" s="345"/>
      <c r="HE63" s="345"/>
      <c r="HF63" s="345"/>
      <c r="HG63" s="345"/>
      <c r="HH63" s="345"/>
      <c r="HI63" s="345"/>
      <c r="HJ63" s="345"/>
      <c r="HK63" s="345"/>
      <c r="HL63" s="345"/>
      <c r="HM63" s="345"/>
      <c r="HN63" s="345"/>
      <c r="HO63" s="345"/>
      <c r="HP63" s="345"/>
      <c r="HQ63" s="345"/>
      <c r="HR63" s="345"/>
      <c r="HS63" s="345"/>
      <c r="HT63" s="345"/>
      <c r="HU63" s="345"/>
      <c r="HV63" s="345"/>
      <c r="HW63" s="345"/>
      <c r="HX63" s="345"/>
      <c r="HY63" s="345"/>
      <c r="HZ63" s="345"/>
      <c r="IA63" s="345"/>
      <c r="IB63" s="345"/>
      <c r="IC63" s="345"/>
      <c r="ID63" s="345"/>
      <c r="IE63" s="345"/>
      <c r="IF63" s="345"/>
      <c r="IG63" s="345"/>
      <c r="IH63" s="345"/>
      <c r="II63" s="345"/>
      <c r="IJ63" s="345"/>
      <c r="IK63" s="345"/>
      <c r="IL63" s="345"/>
      <c r="IM63" s="345"/>
      <c r="IN63" s="345"/>
      <c r="IO63" s="345"/>
      <c r="IP63" s="345"/>
      <c r="IQ63" s="345"/>
      <c r="IR63" s="345"/>
      <c r="IS63" s="345"/>
      <c r="IT63" s="345"/>
    </row>
    <row r="64" s="308" customFormat="1" ht="58.5" customHeight="1" spans="1:254">
      <c r="A64" s="257" t="s">
        <v>191</v>
      </c>
      <c r="B64" s="246" t="s">
        <v>134</v>
      </c>
      <c r="C64" s="246" t="s">
        <v>203</v>
      </c>
      <c r="D64" s="262" t="s">
        <v>204</v>
      </c>
      <c r="E64" s="241"/>
      <c r="F64" s="246"/>
      <c r="G64" s="255">
        <f>G65</f>
        <v>134910</v>
      </c>
      <c r="H64" s="255">
        <f t="shared" si="3"/>
        <v>148721</v>
      </c>
      <c r="I64" s="255">
        <f t="shared" si="3"/>
        <v>162767</v>
      </c>
      <c r="K64" s="345"/>
      <c r="L64" s="345"/>
      <c r="M64" s="345"/>
      <c r="N64" s="345"/>
      <c r="O64" s="345"/>
      <c r="P64" s="345"/>
      <c r="Q64" s="345"/>
      <c r="R64" s="345"/>
      <c r="S64" s="345"/>
      <c r="T64" s="345"/>
      <c r="U64" s="345"/>
      <c r="V64" s="345"/>
      <c r="W64" s="345"/>
      <c r="X64" s="345"/>
      <c r="Y64" s="345"/>
      <c r="Z64" s="345"/>
      <c r="AA64" s="345"/>
      <c r="AB64" s="345"/>
      <c r="AC64" s="345"/>
      <c r="AD64" s="345"/>
      <c r="AE64" s="345"/>
      <c r="AF64" s="345"/>
      <c r="AG64" s="345"/>
      <c r="AH64" s="345"/>
      <c r="AI64" s="345"/>
      <c r="AJ64" s="345"/>
      <c r="AK64" s="345"/>
      <c r="AL64" s="345"/>
      <c r="AM64" s="345"/>
      <c r="AN64" s="345"/>
      <c r="AO64" s="345"/>
      <c r="AP64" s="345"/>
      <c r="AQ64" s="345"/>
      <c r="AR64" s="345"/>
      <c r="AS64" s="345"/>
      <c r="AT64" s="345"/>
      <c r="AU64" s="345"/>
      <c r="AV64" s="345"/>
      <c r="AW64" s="345"/>
      <c r="AX64" s="345"/>
      <c r="AY64" s="345"/>
      <c r="AZ64" s="345"/>
      <c r="BA64" s="345"/>
      <c r="BB64" s="345"/>
      <c r="BC64" s="345"/>
      <c r="BD64" s="345"/>
      <c r="BE64" s="345"/>
      <c r="BF64" s="345"/>
      <c r="BG64" s="345"/>
      <c r="BH64" s="345"/>
      <c r="BI64" s="345"/>
      <c r="BJ64" s="345"/>
      <c r="BK64" s="345"/>
      <c r="BL64" s="345"/>
      <c r="BM64" s="345"/>
      <c r="BN64" s="345"/>
      <c r="BO64" s="345"/>
      <c r="BP64" s="345"/>
      <c r="BQ64" s="345"/>
      <c r="BR64" s="345"/>
      <c r="BS64" s="345"/>
      <c r="BT64" s="345"/>
      <c r="BU64" s="345"/>
      <c r="BV64" s="345"/>
      <c r="BW64" s="345"/>
      <c r="BX64" s="345"/>
      <c r="BY64" s="345"/>
      <c r="BZ64" s="345"/>
      <c r="CA64" s="345"/>
      <c r="CB64" s="345"/>
      <c r="CC64" s="345"/>
      <c r="CD64" s="345"/>
      <c r="CE64" s="345"/>
      <c r="CF64" s="345"/>
      <c r="CG64" s="345"/>
      <c r="CH64" s="345"/>
      <c r="CI64" s="345"/>
      <c r="CJ64" s="345"/>
      <c r="CK64" s="345"/>
      <c r="CL64" s="345"/>
      <c r="CM64" s="345"/>
      <c r="CN64" s="345"/>
      <c r="CO64" s="345"/>
      <c r="CP64" s="345"/>
      <c r="CQ64" s="345"/>
      <c r="CR64" s="345"/>
      <c r="CS64" s="345"/>
      <c r="CT64" s="345"/>
      <c r="CU64" s="345"/>
      <c r="CV64" s="345"/>
      <c r="CW64" s="345"/>
      <c r="CX64" s="345"/>
      <c r="CY64" s="345"/>
      <c r="CZ64" s="345"/>
      <c r="DA64" s="345"/>
      <c r="DB64" s="345"/>
      <c r="DC64" s="345"/>
      <c r="DD64" s="345"/>
      <c r="DE64" s="345"/>
      <c r="DF64" s="345"/>
      <c r="DG64" s="345"/>
      <c r="DH64" s="345"/>
      <c r="DI64" s="345"/>
      <c r="DJ64" s="345"/>
      <c r="DK64" s="345"/>
      <c r="DL64" s="345"/>
      <c r="DM64" s="345"/>
      <c r="DN64" s="345"/>
      <c r="DO64" s="345"/>
      <c r="DP64" s="345"/>
      <c r="DQ64" s="345"/>
      <c r="DR64" s="345"/>
      <c r="DS64" s="345"/>
      <c r="DT64" s="345"/>
      <c r="DU64" s="345"/>
      <c r="DV64" s="345"/>
      <c r="DW64" s="345"/>
      <c r="DX64" s="345"/>
      <c r="DY64" s="345"/>
      <c r="DZ64" s="345"/>
      <c r="EA64" s="345"/>
      <c r="EB64" s="345"/>
      <c r="EC64" s="345"/>
      <c r="ED64" s="345"/>
      <c r="EE64" s="345"/>
      <c r="EF64" s="345"/>
      <c r="EG64" s="345"/>
      <c r="EH64" s="345"/>
      <c r="EI64" s="345"/>
      <c r="EJ64" s="345"/>
      <c r="EK64" s="345"/>
      <c r="EL64" s="345"/>
      <c r="EM64" s="345"/>
      <c r="EN64" s="345"/>
      <c r="EO64" s="345"/>
      <c r="EP64" s="345"/>
      <c r="EQ64" s="345"/>
      <c r="ER64" s="345"/>
      <c r="ES64" s="345"/>
      <c r="ET64" s="345"/>
      <c r="EU64" s="345"/>
      <c r="EV64" s="345"/>
      <c r="EW64" s="345"/>
      <c r="EX64" s="345"/>
      <c r="EY64" s="345"/>
      <c r="EZ64" s="345"/>
      <c r="FA64" s="345"/>
      <c r="FB64" s="345"/>
      <c r="FC64" s="345"/>
      <c r="FD64" s="345"/>
      <c r="FE64" s="345"/>
      <c r="FF64" s="345"/>
      <c r="FG64" s="345"/>
      <c r="FH64" s="345"/>
      <c r="FI64" s="345"/>
      <c r="FJ64" s="345"/>
      <c r="FK64" s="345"/>
      <c r="FL64" s="345"/>
      <c r="FM64" s="345"/>
      <c r="FN64" s="345"/>
      <c r="FO64" s="345"/>
      <c r="FP64" s="345"/>
      <c r="FQ64" s="345"/>
      <c r="FR64" s="345"/>
      <c r="FS64" s="345"/>
      <c r="FT64" s="345"/>
      <c r="FU64" s="345"/>
      <c r="FV64" s="345"/>
      <c r="FW64" s="345"/>
      <c r="FX64" s="345"/>
      <c r="FY64" s="345"/>
      <c r="FZ64" s="345"/>
      <c r="GA64" s="345"/>
      <c r="GB64" s="345"/>
      <c r="GC64" s="345"/>
      <c r="GD64" s="345"/>
      <c r="GE64" s="345"/>
      <c r="GF64" s="345"/>
      <c r="GG64" s="345"/>
      <c r="GH64" s="345"/>
      <c r="GI64" s="345"/>
      <c r="GJ64" s="345"/>
      <c r="GK64" s="345"/>
      <c r="GL64" s="345"/>
      <c r="GM64" s="345"/>
      <c r="GN64" s="345"/>
      <c r="GO64" s="345"/>
      <c r="GP64" s="345"/>
      <c r="GQ64" s="345"/>
      <c r="GR64" s="345"/>
      <c r="GS64" s="345"/>
      <c r="GT64" s="345"/>
      <c r="GU64" s="345"/>
      <c r="GV64" s="345"/>
      <c r="GW64" s="345"/>
      <c r="GX64" s="345"/>
      <c r="GY64" s="345"/>
      <c r="GZ64" s="345"/>
      <c r="HA64" s="345"/>
      <c r="HB64" s="345"/>
      <c r="HC64" s="345"/>
      <c r="HD64" s="345"/>
      <c r="HE64" s="345"/>
      <c r="HF64" s="345"/>
      <c r="HG64" s="345"/>
      <c r="HH64" s="345"/>
      <c r="HI64" s="345"/>
      <c r="HJ64" s="345"/>
      <c r="HK64" s="345"/>
      <c r="HL64" s="345"/>
      <c r="HM64" s="345"/>
      <c r="HN64" s="345"/>
      <c r="HO64" s="345"/>
      <c r="HP64" s="345"/>
      <c r="HQ64" s="345"/>
      <c r="HR64" s="345"/>
      <c r="HS64" s="345"/>
      <c r="HT64" s="345"/>
      <c r="HU64" s="345"/>
      <c r="HV64" s="345"/>
      <c r="HW64" s="345"/>
      <c r="HX64" s="345"/>
      <c r="HY64" s="345"/>
      <c r="HZ64" s="345"/>
      <c r="IA64" s="345"/>
      <c r="IB64" s="345"/>
      <c r="IC64" s="345"/>
      <c r="ID64" s="345"/>
      <c r="IE64" s="345"/>
      <c r="IF64" s="345"/>
      <c r="IG64" s="345"/>
      <c r="IH64" s="345"/>
      <c r="II64" s="345"/>
      <c r="IJ64" s="345"/>
      <c r="IK64" s="345"/>
      <c r="IL64" s="345"/>
      <c r="IM64" s="345"/>
      <c r="IN64" s="345"/>
      <c r="IO64" s="345"/>
      <c r="IP64" s="345"/>
      <c r="IQ64" s="345"/>
      <c r="IR64" s="345"/>
      <c r="IS64" s="345"/>
      <c r="IT64" s="345"/>
    </row>
    <row r="65" s="308" customFormat="1" ht="58.5" customHeight="1" spans="1:254">
      <c r="A65" s="257" t="s">
        <v>205</v>
      </c>
      <c r="B65" s="246" t="s">
        <v>134</v>
      </c>
      <c r="C65" s="246" t="s">
        <v>203</v>
      </c>
      <c r="D65" s="262" t="s">
        <v>192</v>
      </c>
      <c r="E65" s="241" t="s">
        <v>206</v>
      </c>
      <c r="F65" s="246"/>
      <c r="G65" s="255">
        <f>G66+G67</f>
        <v>134910</v>
      </c>
      <c r="H65" s="255">
        <f>H66+H67</f>
        <v>148721</v>
      </c>
      <c r="I65" s="255">
        <f>I66+I67</f>
        <v>162767</v>
      </c>
      <c r="K65" s="345"/>
      <c r="L65" s="345"/>
      <c r="M65" s="345"/>
      <c r="N65" s="345"/>
      <c r="O65" s="345"/>
      <c r="P65" s="345"/>
      <c r="Q65" s="345"/>
      <c r="R65" s="345"/>
      <c r="S65" s="345"/>
      <c r="T65" s="345"/>
      <c r="U65" s="345"/>
      <c r="V65" s="345"/>
      <c r="W65" s="345"/>
      <c r="X65" s="345"/>
      <c r="Y65" s="345"/>
      <c r="Z65" s="345"/>
      <c r="AA65" s="345"/>
      <c r="AB65" s="345"/>
      <c r="AC65" s="345"/>
      <c r="AD65" s="345"/>
      <c r="AE65" s="345"/>
      <c r="AF65" s="345"/>
      <c r="AG65" s="345"/>
      <c r="AH65" s="345"/>
      <c r="AI65" s="345"/>
      <c r="AJ65" s="345"/>
      <c r="AK65" s="345"/>
      <c r="AL65" s="345"/>
      <c r="AM65" s="345"/>
      <c r="AN65" s="345"/>
      <c r="AO65" s="345"/>
      <c r="AP65" s="345"/>
      <c r="AQ65" s="345"/>
      <c r="AR65" s="345"/>
      <c r="AS65" s="345"/>
      <c r="AT65" s="345"/>
      <c r="AU65" s="345"/>
      <c r="AV65" s="345"/>
      <c r="AW65" s="345"/>
      <c r="AX65" s="345"/>
      <c r="AY65" s="345"/>
      <c r="AZ65" s="345"/>
      <c r="BA65" s="345"/>
      <c r="BB65" s="345"/>
      <c r="BC65" s="345"/>
      <c r="BD65" s="345"/>
      <c r="BE65" s="345"/>
      <c r="BF65" s="345"/>
      <c r="BG65" s="345"/>
      <c r="BH65" s="345"/>
      <c r="BI65" s="345"/>
      <c r="BJ65" s="345"/>
      <c r="BK65" s="345"/>
      <c r="BL65" s="345"/>
      <c r="BM65" s="345"/>
      <c r="BN65" s="345"/>
      <c r="BO65" s="345"/>
      <c r="BP65" s="345"/>
      <c r="BQ65" s="345"/>
      <c r="BR65" s="345"/>
      <c r="BS65" s="345"/>
      <c r="BT65" s="345"/>
      <c r="BU65" s="345"/>
      <c r="BV65" s="345"/>
      <c r="BW65" s="345"/>
      <c r="BX65" s="345"/>
      <c r="BY65" s="345"/>
      <c r="BZ65" s="345"/>
      <c r="CA65" s="345"/>
      <c r="CB65" s="345"/>
      <c r="CC65" s="345"/>
      <c r="CD65" s="345"/>
      <c r="CE65" s="345"/>
      <c r="CF65" s="345"/>
      <c r="CG65" s="345"/>
      <c r="CH65" s="345"/>
      <c r="CI65" s="345"/>
      <c r="CJ65" s="345"/>
      <c r="CK65" s="345"/>
      <c r="CL65" s="345"/>
      <c r="CM65" s="345"/>
      <c r="CN65" s="345"/>
      <c r="CO65" s="345"/>
      <c r="CP65" s="345"/>
      <c r="CQ65" s="345"/>
      <c r="CR65" s="345"/>
      <c r="CS65" s="345"/>
      <c r="CT65" s="345"/>
      <c r="CU65" s="345"/>
      <c r="CV65" s="345"/>
      <c r="CW65" s="345"/>
      <c r="CX65" s="345"/>
      <c r="CY65" s="345"/>
      <c r="CZ65" s="345"/>
      <c r="DA65" s="345"/>
      <c r="DB65" s="345"/>
      <c r="DC65" s="345"/>
      <c r="DD65" s="345"/>
      <c r="DE65" s="345"/>
      <c r="DF65" s="345"/>
      <c r="DG65" s="345"/>
      <c r="DH65" s="345"/>
      <c r="DI65" s="345"/>
      <c r="DJ65" s="345"/>
      <c r="DK65" s="345"/>
      <c r="DL65" s="345"/>
      <c r="DM65" s="345"/>
      <c r="DN65" s="345"/>
      <c r="DO65" s="345"/>
      <c r="DP65" s="345"/>
      <c r="DQ65" s="345"/>
      <c r="DR65" s="345"/>
      <c r="DS65" s="345"/>
      <c r="DT65" s="345"/>
      <c r="DU65" s="345"/>
      <c r="DV65" s="345"/>
      <c r="DW65" s="345"/>
      <c r="DX65" s="345"/>
      <c r="DY65" s="345"/>
      <c r="DZ65" s="345"/>
      <c r="EA65" s="345"/>
      <c r="EB65" s="345"/>
      <c r="EC65" s="345"/>
      <c r="ED65" s="345"/>
      <c r="EE65" s="345"/>
      <c r="EF65" s="345"/>
      <c r="EG65" s="345"/>
      <c r="EH65" s="345"/>
      <c r="EI65" s="345"/>
      <c r="EJ65" s="345"/>
      <c r="EK65" s="345"/>
      <c r="EL65" s="345"/>
      <c r="EM65" s="345"/>
      <c r="EN65" s="345"/>
      <c r="EO65" s="345"/>
      <c r="EP65" s="345"/>
      <c r="EQ65" s="345"/>
      <c r="ER65" s="345"/>
      <c r="ES65" s="345"/>
      <c r="ET65" s="345"/>
      <c r="EU65" s="345"/>
      <c r="EV65" s="345"/>
      <c r="EW65" s="345"/>
      <c r="EX65" s="345"/>
      <c r="EY65" s="345"/>
      <c r="EZ65" s="345"/>
      <c r="FA65" s="345"/>
      <c r="FB65" s="345"/>
      <c r="FC65" s="345"/>
      <c r="FD65" s="345"/>
      <c r="FE65" s="345"/>
      <c r="FF65" s="345"/>
      <c r="FG65" s="345"/>
      <c r="FH65" s="345"/>
      <c r="FI65" s="345"/>
      <c r="FJ65" s="345"/>
      <c r="FK65" s="345"/>
      <c r="FL65" s="345"/>
      <c r="FM65" s="345"/>
      <c r="FN65" s="345"/>
      <c r="FO65" s="345"/>
      <c r="FP65" s="345"/>
      <c r="FQ65" s="345"/>
      <c r="FR65" s="345"/>
      <c r="FS65" s="345"/>
      <c r="FT65" s="345"/>
      <c r="FU65" s="345"/>
      <c r="FV65" s="345"/>
      <c r="FW65" s="345"/>
      <c r="FX65" s="345"/>
      <c r="FY65" s="345"/>
      <c r="FZ65" s="345"/>
      <c r="GA65" s="345"/>
      <c r="GB65" s="345"/>
      <c r="GC65" s="345"/>
      <c r="GD65" s="345"/>
      <c r="GE65" s="345"/>
      <c r="GF65" s="345"/>
      <c r="GG65" s="345"/>
      <c r="GH65" s="345"/>
      <c r="GI65" s="345"/>
      <c r="GJ65" s="345"/>
      <c r="GK65" s="345"/>
      <c r="GL65" s="345"/>
      <c r="GM65" s="345"/>
      <c r="GN65" s="345"/>
      <c r="GO65" s="345"/>
      <c r="GP65" s="345"/>
      <c r="GQ65" s="345"/>
      <c r="GR65" s="345"/>
      <c r="GS65" s="345"/>
      <c r="GT65" s="345"/>
      <c r="GU65" s="345"/>
      <c r="GV65" s="345"/>
      <c r="GW65" s="345"/>
      <c r="GX65" s="345"/>
      <c r="GY65" s="345"/>
      <c r="GZ65" s="345"/>
      <c r="HA65" s="345"/>
      <c r="HB65" s="345"/>
      <c r="HC65" s="345"/>
      <c r="HD65" s="345"/>
      <c r="HE65" s="345"/>
      <c r="HF65" s="345"/>
      <c r="HG65" s="345"/>
      <c r="HH65" s="345"/>
      <c r="HI65" s="345"/>
      <c r="HJ65" s="345"/>
      <c r="HK65" s="345"/>
      <c r="HL65" s="345"/>
      <c r="HM65" s="345"/>
      <c r="HN65" s="345"/>
      <c r="HO65" s="345"/>
      <c r="HP65" s="345"/>
      <c r="HQ65" s="345"/>
      <c r="HR65" s="345"/>
      <c r="HS65" s="345"/>
      <c r="HT65" s="345"/>
      <c r="HU65" s="345"/>
      <c r="HV65" s="345"/>
      <c r="HW65" s="345"/>
      <c r="HX65" s="345"/>
      <c r="HY65" s="345"/>
      <c r="HZ65" s="345"/>
      <c r="IA65" s="345"/>
      <c r="IB65" s="345"/>
      <c r="IC65" s="345"/>
      <c r="ID65" s="345"/>
      <c r="IE65" s="345"/>
      <c r="IF65" s="345"/>
      <c r="IG65" s="345"/>
      <c r="IH65" s="345"/>
      <c r="II65" s="345"/>
      <c r="IJ65" s="345"/>
      <c r="IK65" s="345"/>
      <c r="IL65" s="345"/>
      <c r="IM65" s="345"/>
      <c r="IN65" s="345"/>
      <c r="IO65" s="345"/>
      <c r="IP65" s="345"/>
      <c r="IQ65" s="345"/>
      <c r="IR65" s="345"/>
      <c r="IS65" s="345"/>
      <c r="IT65" s="345"/>
    </row>
    <row r="66" s="309" customFormat="1" ht="67.95" customHeight="1" spans="1:9">
      <c r="A66" s="257" t="s">
        <v>141</v>
      </c>
      <c r="B66" s="246" t="s">
        <v>134</v>
      </c>
      <c r="C66" s="246" t="s">
        <v>203</v>
      </c>
      <c r="D66" s="262" t="s">
        <v>192</v>
      </c>
      <c r="E66" s="241" t="s">
        <v>206</v>
      </c>
      <c r="F66" s="246" t="s">
        <v>142</v>
      </c>
      <c r="G66" s="255">
        <v>132804</v>
      </c>
      <c r="H66" s="255">
        <v>140700</v>
      </c>
      <c r="I66" s="255">
        <v>160000</v>
      </c>
    </row>
    <row r="67" s="307" customFormat="1" ht="53.25" customHeight="1" spans="1:9">
      <c r="A67" s="257" t="s">
        <v>174</v>
      </c>
      <c r="B67" s="246" t="s">
        <v>134</v>
      </c>
      <c r="C67" s="246" t="s">
        <v>203</v>
      </c>
      <c r="D67" s="262" t="s">
        <v>192</v>
      </c>
      <c r="E67" s="241" t="s">
        <v>206</v>
      </c>
      <c r="F67" s="246" t="s">
        <v>175</v>
      </c>
      <c r="G67" s="255">
        <v>2106</v>
      </c>
      <c r="H67" s="275">
        <v>8021</v>
      </c>
      <c r="I67" s="275">
        <v>2767</v>
      </c>
    </row>
    <row r="68" s="307" customFormat="1" ht="101.25" customHeight="1" spans="1:9">
      <c r="A68" s="290" t="s">
        <v>207</v>
      </c>
      <c r="B68" s="265" t="s">
        <v>203</v>
      </c>
      <c r="C68" s="265"/>
      <c r="D68" s="266"/>
      <c r="E68" s="266"/>
      <c r="F68" s="265"/>
      <c r="G68" s="347">
        <f>G69</f>
        <v>20000</v>
      </c>
      <c r="H68" s="347">
        <f>H69</f>
        <v>20000</v>
      </c>
      <c r="I68" s="347">
        <f>I69</f>
        <v>20000</v>
      </c>
    </row>
    <row r="69" s="307" customFormat="1" ht="108.75" customHeight="1" spans="1:9">
      <c r="A69" s="290" t="s">
        <v>208</v>
      </c>
      <c r="B69" s="265" t="s">
        <v>203</v>
      </c>
      <c r="C69" s="265" t="s">
        <v>209</v>
      </c>
      <c r="D69" s="268"/>
      <c r="E69" s="251"/>
      <c r="F69" s="236"/>
      <c r="G69" s="237">
        <f t="shared" ref="G69:I73" si="4">G70</f>
        <v>20000</v>
      </c>
      <c r="H69" s="237">
        <f t="shared" ref="H69:I71" si="5">H70</f>
        <v>20000</v>
      </c>
      <c r="I69" s="237">
        <f t="shared" si="5"/>
        <v>20000</v>
      </c>
    </row>
    <row r="70" s="307" customFormat="1" ht="89.7" customHeight="1" spans="1:9">
      <c r="A70" s="284" t="s">
        <v>210</v>
      </c>
      <c r="B70" s="265" t="s">
        <v>203</v>
      </c>
      <c r="C70" s="265" t="s">
        <v>209</v>
      </c>
      <c r="D70" s="251" t="s">
        <v>167</v>
      </c>
      <c r="E70" s="251"/>
      <c r="F70" s="236"/>
      <c r="G70" s="237">
        <f t="shared" si="4"/>
        <v>20000</v>
      </c>
      <c r="H70" s="237">
        <f t="shared" si="5"/>
        <v>20000</v>
      </c>
      <c r="I70" s="237">
        <f t="shared" si="5"/>
        <v>20000</v>
      </c>
    </row>
    <row r="71" s="307" customFormat="1" ht="114" customHeight="1" spans="1:9">
      <c r="A71" s="284" t="s">
        <v>211</v>
      </c>
      <c r="B71" s="265" t="s">
        <v>203</v>
      </c>
      <c r="C71" s="265" t="s">
        <v>209</v>
      </c>
      <c r="D71" s="251" t="s">
        <v>212</v>
      </c>
      <c r="E71" s="251"/>
      <c r="F71" s="236"/>
      <c r="G71" s="237">
        <f t="shared" si="4"/>
        <v>20000</v>
      </c>
      <c r="H71" s="237">
        <f t="shared" si="5"/>
        <v>20000</v>
      </c>
      <c r="I71" s="237">
        <f t="shared" si="5"/>
        <v>20000</v>
      </c>
    </row>
    <row r="72" s="307" customFormat="1" ht="47.25" customHeight="1" spans="1:9">
      <c r="A72" s="284" t="s">
        <v>213</v>
      </c>
      <c r="B72" s="265" t="s">
        <v>203</v>
      </c>
      <c r="C72" s="265" t="s">
        <v>209</v>
      </c>
      <c r="D72" s="251" t="s">
        <v>214</v>
      </c>
      <c r="E72" s="251"/>
      <c r="F72" s="236"/>
      <c r="G72" s="237">
        <f t="shared" si="4"/>
        <v>20000</v>
      </c>
      <c r="H72" s="237">
        <f t="shared" si="4"/>
        <v>20000</v>
      </c>
      <c r="I72" s="237">
        <f t="shared" si="4"/>
        <v>20000</v>
      </c>
    </row>
    <row r="73" s="307" customFormat="1" ht="53.4" customHeight="1" spans="1:9">
      <c r="A73" s="257" t="s">
        <v>215</v>
      </c>
      <c r="B73" s="277" t="s">
        <v>203</v>
      </c>
      <c r="C73" s="277" t="s">
        <v>209</v>
      </c>
      <c r="D73" s="241" t="s">
        <v>214</v>
      </c>
      <c r="E73" s="241" t="s">
        <v>216</v>
      </c>
      <c r="F73" s="246"/>
      <c r="G73" s="255">
        <f t="shared" si="4"/>
        <v>20000</v>
      </c>
      <c r="H73" s="255">
        <f t="shared" si="4"/>
        <v>20000</v>
      </c>
      <c r="I73" s="255">
        <f t="shared" si="4"/>
        <v>20000</v>
      </c>
    </row>
    <row r="74" s="307" customFormat="1" ht="54" customHeight="1" spans="1:9">
      <c r="A74" s="257" t="s">
        <v>174</v>
      </c>
      <c r="B74" s="277" t="s">
        <v>203</v>
      </c>
      <c r="C74" s="277" t="s">
        <v>209</v>
      </c>
      <c r="D74" s="241" t="s">
        <v>214</v>
      </c>
      <c r="E74" s="241" t="s">
        <v>216</v>
      </c>
      <c r="F74" s="246" t="s">
        <v>175</v>
      </c>
      <c r="G74" s="255">
        <v>20000</v>
      </c>
      <c r="H74" s="255">
        <v>20000</v>
      </c>
      <c r="I74" s="255">
        <v>20000</v>
      </c>
    </row>
    <row r="75" s="307" customFormat="1" ht="52.5" customHeight="1" spans="1:9">
      <c r="A75" s="278" t="s">
        <v>217</v>
      </c>
      <c r="B75" s="236" t="s">
        <v>144</v>
      </c>
      <c r="C75" s="266"/>
      <c r="D75" s="266"/>
      <c r="E75" s="266"/>
      <c r="F75" s="236"/>
      <c r="G75" s="237">
        <f>G76+G81</f>
        <v>2656821</v>
      </c>
      <c r="H75" s="237">
        <f t="shared" ref="G75:I75" si="6">H76</f>
        <v>0</v>
      </c>
      <c r="I75" s="237">
        <f t="shared" si="6"/>
        <v>0</v>
      </c>
    </row>
    <row r="76" s="307" customFormat="1" ht="52.5" customHeight="1" spans="1:9">
      <c r="A76" s="278" t="s">
        <v>218</v>
      </c>
      <c r="B76" s="236" t="s">
        <v>144</v>
      </c>
      <c r="C76" s="236" t="s">
        <v>169</v>
      </c>
      <c r="D76" s="266"/>
      <c r="E76" s="266"/>
      <c r="F76" s="236"/>
      <c r="G76" s="237">
        <f t="shared" ref="G76:I76" si="7">G77</f>
        <v>1541270</v>
      </c>
      <c r="H76" s="237">
        <f t="shared" si="7"/>
        <v>0</v>
      </c>
      <c r="I76" s="237">
        <f t="shared" si="7"/>
        <v>0</v>
      </c>
    </row>
    <row r="77" s="307" customFormat="1" ht="52.5" customHeight="1" spans="1:9">
      <c r="A77" s="257" t="s">
        <v>189</v>
      </c>
      <c r="B77" s="246" t="s">
        <v>144</v>
      </c>
      <c r="C77" s="246" t="s">
        <v>169</v>
      </c>
      <c r="D77" s="257">
        <v>77</v>
      </c>
      <c r="E77" s="241"/>
      <c r="F77" s="246"/>
      <c r="G77" s="255">
        <f t="shared" ref="G77:I77" si="8">G78</f>
        <v>1541270</v>
      </c>
      <c r="H77" s="285">
        <f t="shared" si="8"/>
        <v>0</v>
      </c>
      <c r="I77" s="285">
        <f t="shared" si="8"/>
        <v>0</v>
      </c>
    </row>
    <row r="78" s="307" customFormat="1" ht="52.5" customHeight="1" spans="1:9">
      <c r="A78" s="348" t="s">
        <v>191</v>
      </c>
      <c r="B78" s="246" t="s">
        <v>144</v>
      </c>
      <c r="C78" s="246" t="s">
        <v>169</v>
      </c>
      <c r="D78" s="257" t="s">
        <v>204</v>
      </c>
      <c r="E78" s="241"/>
      <c r="F78" s="246"/>
      <c r="G78" s="255">
        <f t="shared" ref="G78:I78" si="9">G79</f>
        <v>1541270</v>
      </c>
      <c r="H78" s="285">
        <f t="shared" si="9"/>
        <v>0</v>
      </c>
      <c r="I78" s="285">
        <f t="shared" si="9"/>
        <v>0</v>
      </c>
    </row>
    <row r="79" s="307" customFormat="1" ht="71" customHeight="1" spans="1:9">
      <c r="A79" s="348" t="s">
        <v>219</v>
      </c>
      <c r="B79" s="246" t="s">
        <v>144</v>
      </c>
      <c r="C79" s="246" t="s">
        <v>169</v>
      </c>
      <c r="D79" s="257" t="s">
        <v>192</v>
      </c>
      <c r="E79" s="241"/>
      <c r="F79" s="246"/>
      <c r="G79" s="255">
        <f t="shared" ref="G79:G83" si="10">G80</f>
        <v>1541270</v>
      </c>
      <c r="H79" s="247"/>
      <c r="I79" s="247"/>
    </row>
    <row r="80" s="307" customFormat="1" ht="52.5" customHeight="1" spans="1:9">
      <c r="A80" s="257" t="s">
        <v>174</v>
      </c>
      <c r="B80" s="246" t="s">
        <v>144</v>
      </c>
      <c r="C80" s="246" t="s">
        <v>169</v>
      </c>
      <c r="D80" s="257" t="s">
        <v>192</v>
      </c>
      <c r="E80" s="241" t="s">
        <v>220</v>
      </c>
      <c r="F80" s="246" t="s">
        <v>175</v>
      </c>
      <c r="G80" s="255">
        <v>1541270</v>
      </c>
      <c r="H80" s="247"/>
      <c r="I80" s="247"/>
    </row>
    <row r="81" s="307" customFormat="1" ht="52.5" customHeight="1" spans="1:9">
      <c r="A81" s="278" t="s">
        <v>221</v>
      </c>
      <c r="B81" s="236" t="s">
        <v>144</v>
      </c>
      <c r="C81" s="236" t="s">
        <v>222</v>
      </c>
      <c r="D81" s="278"/>
      <c r="E81" s="251"/>
      <c r="F81" s="236"/>
      <c r="G81" s="237">
        <f t="shared" si="10"/>
        <v>1115551</v>
      </c>
      <c r="H81" s="247"/>
      <c r="I81" s="247"/>
    </row>
    <row r="82" s="307" customFormat="1" ht="52.5" customHeight="1" spans="1:9">
      <c r="A82" s="278" t="s">
        <v>223</v>
      </c>
      <c r="B82" s="236" t="s">
        <v>144</v>
      </c>
      <c r="C82" s="236" t="s">
        <v>222</v>
      </c>
      <c r="D82" s="278">
        <v>77</v>
      </c>
      <c r="E82" s="251"/>
      <c r="F82" s="236"/>
      <c r="G82" s="237">
        <f t="shared" si="10"/>
        <v>1115551</v>
      </c>
      <c r="H82" s="247"/>
      <c r="I82" s="247"/>
    </row>
    <row r="83" s="307" customFormat="1" ht="52.5" customHeight="1" spans="1:9">
      <c r="A83" s="257" t="s">
        <v>223</v>
      </c>
      <c r="B83" s="246" t="s">
        <v>144</v>
      </c>
      <c r="C83" s="246" t="s">
        <v>222</v>
      </c>
      <c r="D83" s="257" t="s">
        <v>224</v>
      </c>
      <c r="E83" s="241"/>
      <c r="F83" s="246"/>
      <c r="G83" s="255">
        <f t="shared" si="10"/>
        <v>1115551</v>
      </c>
      <c r="H83" s="247"/>
      <c r="I83" s="247"/>
    </row>
    <row r="84" s="307" customFormat="1" ht="52.5" customHeight="1" spans="1:9">
      <c r="A84" s="257" t="s">
        <v>223</v>
      </c>
      <c r="B84" s="246" t="s">
        <v>144</v>
      </c>
      <c r="C84" s="246" t="s">
        <v>222</v>
      </c>
      <c r="D84" s="257" t="s">
        <v>192</v>
      </c>
      <c r="E84" s="241"/>
      <c r="F84" s="246"/>
      <c r="G84" s="255">
        <f>G85+G86</f>
        <v>1115551</v>
      </c>
      <c r="H84" s="247"/>
      <c r="I84" s="247"/>
    </row>
    <row r="85" s="307" customFormat="1" ht="52.5" customHeight="1" spans="1:9">
      <c r="A85" s="257" t="s">
        <v>225</v>
      </c>
      <c r="B85" s="246" t="s">
        <v>144</v>
      </c>
      <c r="C85" s="246" t="s">
        <v>222</v>
      </c>
      <c r="D85" s="257" t="s">
        <v>192</v>
      </c>
      <c r="E85" s="241" t="s">
        <v>226</v>
      </c>
      <c r="F85" s="246" t="s">
        <v>175</v>
      </c>
      <c r="G85" s="255">
        <v>780886</v>
      </c>
      <c r="H85" s="247"/>
      <c r="I85" s="247"/>
    </row>
    <row r="86" s="307" customFormat="1" ht="52.5" customHeight="1" spans="1:9">
      <c r="A86" s="257" t="s">
        <v>227</v>
      </c>
      <c r="B86" s="246" t="s">
        <v>144</v>
      </c>
      <c r="C86" s="246" t="s">
        <v>222</v>
      </c>
      <c r="D86" s="257" t="s">
        <v>192</v>
      </c>
      <c r="E86" s="241" t="s">
        <v>228</v>
      </c>
      <c r="F86" s="246" t="s">
        <v>175</v>
      </c>
      <c r="G86" s="255">
        <v>334665</v>
      </c>
      <c r="H86" s="247"/>
      <c r="I86" s="247"/>
    </row>
    <row r="87" s="307" customFormat="1" ht="52.5" customHeight="1" spans="1:9">
      <c r="A87" s="290" t="s">
        <v>229</v>
      </c>
      <c r="B87" s="236" t="s">
        <v>230</v>
      </c>
      <c r="C87" s="236"/>
      <c r="D87" s="266"/>
      <c r="E87" s="266"/>
      <c r="F87" s="236"/>
      <c r="G87" s="237">
        <f>G88+G93</f>
        <v>3251162</v>
      </c>
      <c r="H87" s="237">
        <f>H88+H93</f>
        <v>2776284</v>
      </c>
      <c r="I87" s="237">
        <f>I88+I93</f>
        <v>2572644</v>
      </c>
    </row>
    <row r="88" s="307" customFormat="1" ht="52.5" customHeight="1" spans="1:9">
      <c r="A88" s="290" t="s">
        <v>231</v>
      </c>
      <c r="B88" s="236" t="s">
        <v>230</v>
      </c>
      <c r="C88" s="236" t="s">
        <v>134</v>
      </c>
      <c r="D88" s="266"/>
      <c r="E88" s="266"/>
      <c r="F88" s="236"/>
      <c r="G88" s="237">
        <f t="shared" ref="G88:I88" si="11">G89</f>
        <v>81266</v>
      </c>
      <c r="H88" s="289">
        <f t="shared" si="11"/>
        <v>0</v>
      </c>
      <c r="I88" s="289">
        <f t="shared" si="11"/>
        <v>0</v>
      </c>
    </row>
    <row r="89" s="307" customFormat="1" ht="52.5" customHeight="1" spans="1:9">
      <c r="A89" s="257" t="s">
        <v>189</v>
      </c>
      <c r="B89" s="246" t="s">
        <v>230</v>
      </c>
      <c r="C89" s="246" t="s">
        <v>134</v>
      </c>
      <c r="D89" s="241" t="s">
        <v>190</v>
      </c>
      <c r="E89" s="241"/>
      <c r="F89" s="246"/>
      <c r="G89" s="255">
        <f t="shared" ref="G89:I89" si="12">G90</f>
        <v>81266</v>
      </c>
      <c r="H89" s="287">
        <f t="shared" si="12"/>
        <v>0</v>
      </c>
      <c r="I89" s="287">
        <f t="shared" si="12"/>
        <v>0</v>
      </c>
    </row>
    <row r="90" s="307" customFormat="1" ht="52.5" customHeight="1" spans="1:9">
      <c r="A90" s="248" t="s">
        <v>191</v>
      </c>
      <c r="B90" s="246" t="s">
        <v>230</v>
      </c>
      <c r="C90" s="246" t="s">
        <v>134</v>
      </c>
      <c r="D90" s="241" t="s">
        <v>224</v>
      </c>
      <c r="E90" s="241"/>
      <c r="F90" s="246"/>
      <c r="G90" s="255">
        <f>G92</f>
        <v>81266</v>
      </c>
      <c r="H90" s="287">
        <f>H91</f>
        <v>0</v>
      </c>
      <c r="I90" s="287">
        <f>I91</f>
        <v>0</v>
      </c>
    </row>
    <row r="91" s="307" customFormat="1" ht="52.5" customHeight="1" spans="1:9">
      <c r="A91" s="239" t="s">
        <v>232</v>
      </c>
      <c r="B91" s="240" t="s">
        <v>230</v>
      </c>
      <c r="C91" s="240" t="s">
        <v>134</v>
      </c>
      <c r="D91" s="241" t="s">
        <v>192</v>
      </c>
      <c r="E91" s="244" t="s">
        <v>233</v>
      </c>
      <c r="F91" s="240"/>
      <c r="G91" s="247">
        <f t="shared" ref="G91:I91" si="13">G92</f>
        <v>81266</v>
      </c>
      <c r="H91" s="287">
        <f t="shared" si="13"/>
        <v>0</v>
      </c>
      <c r="I91" s="287">
        <f t="shared" si="13"/>
        <v>0</v>
      </c>
    </row>
    <row r="92" s="307" customFormat="1" ht="52.5" customHeight="1" spans="1:9">
      <c r="A92" s="257" t="s">
        <v>174</v>
      </c>
      <c r="B92" s="246" t="s">
        <v>230</v>
      </c>
      <c r="C92" s="246" t="s">
        <v>134</v>
      </c>
      <c r="D92" s="241" t="s">
        <v>192</v>
      </c>
      <c r="E92" s="241" t="s">
        <v>233</v>
      </c>
      <c r="F92" s="246" t="s">
        <v>175</v>
      </c>
      <c r="G92" s="255">
        <v>81266</v>
      </c>
      <c r="H92" s="287"/>
      <c r="I92" s="287"/>
    </row>
    <row r="93" s="304" customFormat="1" ht="112.95" customHeight="1" spans="1:9">
      <c r="A93" s="235" t="s">
        <v>234</v>
      </c>
      <c r="B93" s="236" t="s">
        <v>230</v>
      </c>
      <c r="C93" s="236" t="s">
        <v>203</v>
      </c>
      <c r="D93" s="266"/>
      <c r="E93" s="266"/>
      <c r="F93" s="236"/>
      <c r="G93" s="237">
        <f>G94+G100</f>
        <v>3169896</v>
      </c>
      <c r="H93" s="237">
        <f>H94+H100</f>
        <v>2776284</v>
      </c>
      <c r="I93" s="237">
        <f>I94+I100</f>
        <v>2572644</v>
      </c>
    </row>
    <row r="94" s="304" customFormat="1" ht="97.95" customHeight="1" spans="1:9">
      <c r="A94" s="253" t="s">
        <v>235</v>
      </c>
      <c r="B94" s="236" t="s">
        <v>230</v>
      </c>
      <c r="C94" s="236" t="s">
        <v>203</v>
      </c>
      <c r="D94" s="251" t="s">
        <v>236</v>
      </c>
      <c r="E94" s="252"/>
      <c r="F94" s="236"/>
      <c r="G94" s="237">
        <f t="shared" ref="G94:I98" si="14">G95</f>
        <v>2007944</v>
      </c>
      <c r="H94" s="237">
        <f t="shared" si="14"/>
        <v>2776284</v>
      </c>
      <c r="I94" s="237">
        <f t="shared" si="14"/>
        <v>2572644</v>
      </c>
    </row>
    <row r="95" s="304" customFormat="1" ht="121.95" customHeight="1" spans="1:9">
      <c r="A95" s="269" t="s">
        <v>237</v>
      </c>
      <c r="B95" s="282" t="s">
        <v>230</v>
      </c>
      <c r="C95" s="282" t="s">
        <v>203</v>
      </c>
      <c r="D95" s="251" t="s">
        <v>238</v>
      </c>
      <c r="E95" s="251"/>
      <c r="F95" s="282"/>
      <c r="G95" s="285">
        <f t="shared" si="14"/>
        <v>2007944</v>
      </c>
      <c r="H95" s="285">
        <f t="shared" si="14"/>
        <v>2776284</v>
      </c>
      <c r="I95" s="285">
        <f t="shared" si="14"/>
        <v>2572644</v>
      </c>
    </row>
    <row r="96" s="304" customFormat="1" ht="79.95" customHeight="1" spans="1:9">
      <c r="A96" s="269" t="s">
        <v>239</v>
      </c>
      <c r="B96" s="282" t="s">
        <v>230</v>
      </c>
      <c r="C96" s="282" t="s">
        <v>203</v>
      </c>
      <c r="D96" s="251" t="s">
        <v>240</v>
      </c>
      <c r="E96" s="251"/>
      <c r="F96" s="282"/>
      <c r="G96" s="285">
        <f t="shared" si="14"/>
        <v>2007944</v>
      </c>
      <c r="H96" s="285">
        <f t="shared" si="14"/>
        <v>2776284</v>
      </c>
      <c r="I96" s="285">
        <f t="shared" si="14"/>
        <v>2572644</v>
      </c>
    </row>
    <row r="97" s="304" customFormat="1" ht="54" customHeight="1" spans="1:9">
      <c r="A97" s="239" t="s">
        <v>241</v>
      </c>
      <c r="B97" s="240" t="s">
        <v>230</v>
      </c>
      <c r="C97" s="240" t="s">
        <v>203</v>
      </c>
      <c r="D97" s="241" t="s">
        <v>240</v>
      </c>
      <c r="E97" s="244"/>
      <c r="F97" s="240"/>
      <c r="G97" s="247">
        <f t="shared" si="14"/>
        <v>2007944</v>
      </c>
      <c r="H97" s="247">
        <f t="shared" si="14"/>
        <v>2776284</v>
      </c>
      <c r="I97" s="247">
        <f t="shared" si="14"/>
        <v>2572644</v>
      </c>
    </row>
    <row r="98" s="304" customFormat="1" ht="54" customHeight="1" spans="1:9">
      <c r="A98" s="257" t="s">
        <v>174</v>
      </c>
      <c r="B98" s="240" t="s">
        <v>230</v>
      </c>
      <c r="C98" s="240" t="s">
        <v>203</v>
      </c>
      <c r="D98" s="241" t="s">
        <v>240</v>
      </c>
      <c r="E98" s="244" t="s">
        <v>242</v>
      </c>
      <c r="F98" s="240"/>
      <c r="G98" s="247">
        <f t="shared" si="14"/>
        <v>2007944</v>
      </c>
      <c r="H98" s="247">
        <f t="shared" si="14"/>
        <v>2776284</v>
      </c>
      <c r="I98" s="247">
        <f t="shared" si="14"/>
        <v>2572644</v>
      </c>
    </row>
    <row r="99" s="304" customFormat="1" ht="54" customHeight="1" spans="1:9">
      <c r="A99" s="257" t="s">
        <v>174</v>
      </c>
      <c r="B99" s="240" t="s">
        <v>230</v>
      </c>
      <c r="C99" s="240" t="s">
        <v>203</v>
      </c>
      <c r="D99" s="241" t="s">
        <v>243</v>
      </c>
      <c r="E99" s="244" t="s">
        <v>242</v>
      </c>
      <c r="F99" s="240" t="s">
        <v>175</v>
      </c>
      <c r="G99" s="247">
        <v>2007944</v>
      </c>
      <c r="H99" s="255">
        <v>2776284</v>
      </c>
      <c r="I99" s="255">
        <v>2572644</v>
      </c>
    </row>
    <row r="100" s="304" customFormat="1" ht="54" customHeight="1" spans="1:9">
      <c r="A100" s="284" t="s">
        <v>244</v>
      </c>
      <c r="B100" s="236" t="s">
        <v>230</v>
      </c>
      <c r="C100" s="236" t="s">
        <v>203</v>
      </c>
      <c r="D100" s="251" t="s">
        <v>245</v>
      </c>
      <c r="E100" s="252"/>
      <c r="F100" s="236"/>
      <c r="G100" s="237">
        <f t="shared" ref="G100:I101" si="15">G101</f>
        <v>1161952</v>
      </c>
      <c r="H100" s="237">
        <f t="shared" si="15"/>
        <v>0</v>
      </c>
      <c r="I100" s="237">
        <f t="shared" si="15"/>
        <v>0</v>
      </c>
    </row>
    <row r="101" s="304" customFormat="1" ht="66" customHeight="1" spans="1:9">
      <c r="A101" s="284" t="s">
        <v>246</v>
      </c>
      <c r="B101" s="282" t="s">
        <v>230</v>
      </c>
      <c r="C101" s="282" t="s">
        <v>203</v>
      </c>
      <c r="D101" s="251" t="s">
        <v>247</v>
      </c>
      <c r="E101" s="251"/>
      <c r="F101" s="282"/>
      <c r="G101" s="285">
        <f>G102+G104</f>
        <v>1161952</v>
      </c>
      <c r="H101" s="285">
        <f t="shared" si="15"/>
        <v>0</v>
      </c>
      <c r="I101" s="285">
        <f t="shared" si="15"/>
        <v>0</v>
      </c>
    </row>
    <row r="102" s="304" customFormat="1" ht="66" customHeight="1" spans="1:9">
      <c r="A102" s="286" t="s">
        <v>248</v>
      </c>
      <c r="B102" s="240" t="s">
        <v>230</v>
      </c>
      <c r="C102" s="240" t="s">
        <v>203</v>
      </c>
      <c r="D102" s="241" t="s">
        <v>249</v>
      </c>
      <c r="E102" s="241" t="s">
        <v>250</v>
      </c>
      <c r="F102" s="240"/>
      <c r="G102" s="247">
        <f>G103</f>
        <v>600000</v>
      </c>
      <c r="H102" s="237"/>
      <c r="I102" s="237"/>
    </row>
    <row r="103" s="304" customFormat="1" ht="66" customHeight="1" spans="1:9">
      <c r="A103" s="286" t="s">
        <v>251</v>
      </c>
      <c r="B103" s="240" t="s">
        <v>230</v>
      </c>
      <c r="C103" s="240" t="s">
        <v>203</v>
      </c>
      <c r="D103" s="241" t="s">
        <v>249</v>
      </c>
      <c r="E103" s="241" t="s">
        <v>250</v>
      </c>
      <c r="F103" s="240" t="s">
        <v>175</v>
      </c>
      <c r="G103" s="247">
        <v>600000</v>
      </c>
      <c r="H103" s="237"/>
      <c r="I103" s="237"/>
    </row>
    <row r="104" s="304" customFormat="1" ht="90.6" customHeight="1" spans="1:9">
      <c r="A104" s="239" t="s">
        <v>252</v>
      </c>
      <c r="B104" s="240" t="s">
        <v>230</v>
      </c>
      <c r="C104" s="240" t="s">
        <v>203</v>
      </c>
      <c r="D104" s="241" t="s">
        <v>253</v>
      </c>
      <c r="E104" s="244"/>
      <c r="F104" s="240"/>
      <c r="G104" s="247">
        <f>G105</f>
        <v>561952</v>
      </c>
      <c r="H104" s="255"/>
      <c r="I104" s="255">
        <f t="shared" ref="G104:I104" si="16">I105</f>
        <v>0</v>
      </c>
    </row>
    <row r="105" s="304" customFormat="1" ht="90.6" customHeight="1" spans="1:9">
      <c r="A105" s="239" t="s">
        <v>254</v>
      </c>
      <c r="B105" s="240" t="s">
        <v>230</v>
      </c>
      <c r="C105" s="240" t="s">
        <v>203</v>
      </c>
      <c r="D105" s="241" t="s">
        <v>253</v>
      </c>
      <c r="E105" s="244" t="s">
        <v>255</v>
      </c>
      <c r="F105" s="240"/>
      <c r="G105" s="247">
        <f t="shared" ref="G105:I105" si="17">G106</f>
        <v>561952</v>
      </c>
      <c r="H105" s="255"/>
      <c r="I105" s="255">
        <f t="shared" si="17"/>
        <v>0</v>
      </c>
    </row>
    <row r="106" s="304" customFormat="1" ht="90.6" customHeight="1" spans="1:9">
      <c r="A106" s="257" t="s">
        <v>174</v>
      </c>
      <c r="B106" s="240" t="s">
        <v>230</v>
      </c>
      <c r="C106" s="240" t="s">
        <v>203</v>
      </c>
      <c r="D106" s="241" t="s">
        <v>256</v>
      </c>
      <c r="E106" s="244" t="s">
        <v>255</v>
      </c>
      <c r="F106" s="240" t="s">
        <v>175</v>
      </c>
      <c r="G106" s="287">
        <v>561952</v>
      </c>
      <c r="H106" s="255"/>
      <c r="I106" s="255"/>
    </row>
    <row r="107" s="304" customFormat="1" ht="90.6" customHeight="1" spans="1:9">
      <c r="A107" s="278" t="s">
        <v>257</v>
      </c>
      <c r="B107" s="282" t="s">
        <v>209</v>
      </c>
      <c r="C107" s="282"/>
      <c r="D107" s="251"/>
      <c r="E107" s="252"/>
      <c r="F107" s="282"/>
      <c r="G107" s="289">
        <f t="shared" ref="G107:I111" si="18">G108</f>
        <v>300000</v>
      </c>
      <c r="H107" s="289">
        <f t="shared" si="18"/>
        <v>300000</v>
      </c>
      <c r="I107" s="289">
        <f t="shared" si="18"/>
        <v>300000</v>
      </c>
    </row>
    <row r="108" s="304" customFormat="1" ht="90.6" customHeight="1" spans="1:9">
      <c r="A108" s="257" t="s">
        <v>258</v>
      </c>
      <c r="B108" s="240" t="s">
        <v>209</v>
      </c>
      <c r="C108" s="240" t="s">
        <v>132</v>
      </c>
      <c r="D108" s="241"/>
      <c r="E108" s="244"/>
      <c r="F108" s="240"/>
      <c r="G108" s="287">
        <f t="shared" si="18"/>
        <v>300000</v>
      </c>
      <c r="H108" s="287">
        <f t="shared" si="18"/>
        <v>300000</v>
      </c>
      <c r="I108" s="287">
        <f t="shared" si="18"/>
        <v>300000</v>
      </c>
    </row>
    <row r="109" s="304" customFormat="1" ht="90.6" customHeight="1" spans="1:9">
      <c r="A109" s="257" t="s">
        <v>259</v>
      </c>
      <c r="B109" s="240" t="s">
        <v>209</v>
      </c>
      <c r="C109" s="240" t="s">
        <v>132</v>
      </c>
      <c r="D109" s="241" t="s">
        <v>134</v>
      </c>
      <c r="E109" s="244"/>
      <c r="F109" s="240"/>
      <c r="G109" s="287">
        <f t="shared" si="18"/>
        <v>300000</v>
      </c>
      <c r="H109" s="287">
        <f t="shared" si="18"/>
        <v>300000</v>
      </c>
      <c r="I109" s="287">
        <f t="shared" si="18"/>
        <v>300000</v>
      </c>
    </row>
    <row r="110" s="304" customFormat="1" ht="90.6" customHeight="1" spans="1:9">
      <c r="A110" s="257" t="s">
        <v>260</v>
      </c>
      <c r="B110" s="240" t="s">
        <v>209</v>
      </c>
      <c r="C110" s="240" t="s">
        <v>132</v>
      </c>
      <c r="D110" s="241" t="s">
        <v>261</v>
      </c>
      <c r="E110" s="244"/>
      <c r="F110" s="240"/>
      <c r="G110" s="287">
        <f t="shared" si="18"/>
        <v>300000</v>
      </c>
      <c r="H110" s="287">
        <f t="shared" si="18"/>
        <v>300000</v>
      </c>
      <c r="I110" s="287">
        <f t="shared" si="18"/>
        <v>300000</v>
      </c>
    </row>
    <row r="111" s="304" customFormat="1" ht="90.6" customHeight="1" spans="1:9">
      <c r="A111" s="257" t="s">
        <v>262</v>
      </c>
      <c r="B111" s="240" t="s">
        <v>209</v>
      </c>
      <c r="C111" s="240" t="s">
        <v>132</v>
      </c>
      <c r="D111" s="241" t="s">
        <v>261</v>
      </c>
      <c r="E111" s="244" t="s">
        <v>263</v>
      </c>
      <c r="F111" s="240"/>
      <c r="G111" s="287">
        <f t="shared" si="18"/>
        <v>300000</v>
      </c>
      <c r="H111" s="287">
        <f t="shared" si="18"/>
        <v>300000</v>
      </c>
      <c r="I111" s="287">
        <f t="shared" si="18"/>
        <v>300000</v>
      </c>
    </row>
    <row r="112" s="304" customFormat="1" ht="90.6" customHeight="1" spans="1:9">
      <c r="A112" s="257" t="s">
        <v>264</v>
      </c>
      <c r="B112" s="240" t="s">
        <v>209</v>
      </c>
      <c r="C112" s="240" t="s">
        <v>132</v>
      </c>
      <c r="D112" s="241" t="s">
        <v>261</v>
      </c>
      <c r="E112" s="244" t="s">
        <v>263</v>
      </c>
      <c r="F112" s="240" t="s">
        <v>265</v>
      </c>
      <c r="G112" s="287">
        <v>300000</v>
      </c>
      <c r="H112" s="255">
        <v>300000</v>
      </c>
      <c r="I112" s="255">
        <v>300000</v>
      </c>
    </row>
    <row r="113" s="301" customFormat="1" spans="1:37">
      <c r="A113" s="290" t="s">
        <v>266</v>
      </c>
      <c r="B113" s="266">
        <v>11</v>
      </c>
      <c r="C113" s="236"/>
      <c r="D113" s="249"/>
      <c r="E113" s="244"/>
      <c r="F113" s="246"/>
      <c r="G113" s="237">
        <f t="shared" ref="G113:I118" si="19">G114</f>
        <v>20000</v>
      </c>
      <c r="H113" s="237">
        <f t="shared" si="19"/>
        <v>20000</v>
      </c>
      <c r="I113" s="237">
        <f t="shared" si="19"/>
        <v>20000</v>
      </c>
      <c r="J113" s="305"/>
      <c r="K113" s="305"/>
      <c r="L113" s="305"/>
      <c r="M113" s="305"/>
      <c r="N113" s="305"/>
      <c r="O113" s="305"/>
      <c r="P113" s="305"/>
      <c r="Q113" s="305"/>
      <c r="R113" s="305"/>
      <c r="S113" s="305"/>
      <c r="T113" s="305"/>
      <c r="U113" s="305"/>
      <c r="V113" s="305"/>
      <c r="W113" s="305"/>
      <c r="X113" s="305"/>
      <c r="Y113" s="305"/>
      <c r="Z113" s="305"/>
      <c r="AA113" s="305"/>
      <c r="AB113" s="305"/>
      <c r="AC113" s="305"/>
      <c r="AD113" s="305"/>
      <c r="AE113" s="305"/>
      <c r="AF113" s="305"/>
      <c r="AG113" s="305"/>
      <c r="AH113" s="305"/>
      <c r="AI113" s="305"/>
      <c r="AJ113" s="305"/>
      <c r="AK113" s="305"/>
    </row>
    <row r="114" s="301" customFormat="1" spans="1:37">
      <c r="A114" s="278" t="s">
        <v>267</v>
      </c>
      <c r="B114" s="236" t="s">
        <v>268</v>
      </c>
      <c r="C114" s="236" t="s">
        <v>132</v>
      </c>
      <c r="D114" s="249"/>
      <c r="E114" s="241"/>
      <c r="F114" s="246"/>
      <c r="G114" s="237">
        <f t="shared" si="19"/>
        <v>20000</v>
      </c>
      <c r="H114" s="237">
        <f t="shared" si="19"/>
        <v>20000</v>
      </c>
      <c r="I114" s="237">
        <f t="shared" si="19"/>
        <v>20000</v>
      </c>
      <c r="J114" s="305"/>
      <c r="K114" s="305"/>
      <c r="L114" s="305"/>
      <c r="M114" s="305"/>
      <c r="N114" s="305"/>
      <c r="O114" s="305"/>
      <c r="P114" s="305"/>
      <c r="Q114" s="305"/>
      <c r="R114" s="305"/>
      <c r="S114" s="305"/>
      <c r="T114" s="305"/>
      <c r="U114" s="305"/>
      <c r="V114" s="305"/>
      <c r="W114" s="305"/>
      <c r="X114" s="305"/>
      <c r="Y114" s="305"/>
      <c r="Z114" s="305"/>
      <c r="AA114" s="305"/>
      <c r="AB114" s="305"/>
      <c r="AC114" s="305"/>
      <c r="AD114" s="305"/>
      <c r="AE114" s="305"/>
      <c r="AF114" s="305"/>
      <c r="AG114" s="305"/>
      <c r="AH114" s="305"/>
      <c r="AI114" s="305"/>
      <c r="AJ114" s="305"/>
      <c r="AK114" s="305"/>
    </row>
    <row r="115" s="301" customFormat="1" ht="40.5" spans="1:37">
      <c r="A115" s="290" t="s">
        <v>269</v>
      </c>
      <c r="B115" s="236" t="s">
        <v>268</v>
      </c>
      <c r="C115" s="236" t="s">
        <v>132</v>
      </c>
      <c r="D115" s="251" t="s">
        <v>270</v>
      </c>
      <c r="E115" s="251"/>
      <c r="F115" s="236"/>
      <c r="G115" s="237">
        <f t="shared" si="19"/>
        <v>20000</v>
      </c>
      <c r="H115" s="237">
        <f t="shared" si="19"/>
        <v>20000</v>
      </c>
      <c r="I115" s="237">
        <f t="shared" si="19"/>
        <v>20000</v>
      </c>
      <c r="J115" s="305"/>
      <c r="K115" s="305"/>
      <c r="L115" s="305"/>
      <c r="M115" s="305"/>
      <c r="N115" s="305"/>
      <c r="O115" s="305"/>
      <c r="P115" s="305"/>
      <c r="Q115" s="305"/>
      <c r="R115" s="305"/>
      <c r="S115" s="305"/>
      <c r="T115" s="305"/>
      <c r="U115" s="305"/>
      <c r="V115" s="305"/>
      <c r="W115" s="305"/>
      <c r="X115" s="305"/>
      <c r="Y115" s="305"/>
      <c r="Z115" s="305"/>
      <c r="AA115" s="305"/>
      <c r="AB115" s="305"/>
      <c r="AC115" s="305"/>
      <c r="AD115" s="305"/>
      <c r="AE115" s="305"/>
      <c r="AF115" s="305"/>
      <c r="AG115" s="305"/>
      <c r="AH115" s="305"/>
      <c r="AI115" s="305"/>
      <c r="AJ115" s="305"/>
      <c r="AK115" s="305"/>
    </row>
    <row r="116" s="301" customFormat="1" ht="81" spans="1:37">
      <c r="A116" s="284" t="s">
        <v>271</v>
      </c>
      <c r="B116" s="236" t="s">
        <v>268</v>
      </c>
      <c r="C116" s="236" t="s">
        <v>132</v>
      </c>
      <c r="D116" s="251" t="s">
        <v>272</v>
      </c>
      <c r="E116" s="251"/>
      <c r="F116" s="236"/>
      <c r="G116" s="237">
        <f t="shared" si="19"/>
        <v>20000</v>
      </c>
      <c r="H116" s="237">
        <f t="shared" si="19"/>
        <v>20000</v>
      </c>
      <c r="I116" s="237">
        <f t="shared" si="19"/>
        <v>20000</v>
      </c>
      <c r="J116" s="305"/>
      <c r="K116" s="305"/>
      <c r="L116" s="305"/>
      <c r="M116" s="305"/>
      <c r="N116" s="305"/>
      <c r="O116" s="305"/>
      <c r="P116" s="305"/>
      <c r="Q116" s="305"/>
      <c r="R116" s="305"/>
      <c r="S116" s="305"/>
      <c r="T116" s="305"/>
      <c r="U116" s="305"/>
      <c r="V116" s="305"/>
      <c r="W116" s="305"/>
      <c r="X116" s="305"/>
      <c r="Y116" s="305"/>
      <c r="Z116" s="305"/>
      <c r="AA116" s="305"/>
      <c r="AB116" s="305"/>
      <c r="AC116" s="305"/>
      <c r="AD116" s="305"/>
      <c r="AE116" s="305"/>
      <c r="AF116" s="305"/>
      <c r="AG116" s="305"/>
      <c r="AH116" s="305"/>
      <c r="AI116" s="305"/>
      <c r="AJ116" s="305"/>
      <c r="AK116" s="305"/>
    </row>
    <row r="117" s="301" customFormat="1" ht="40.5" spans="1:37">
      <c r="A117" s="278" t="s">
        <v>273</v>
      </c>
      <c r="B117" s="236" t="s">
        <v>268</v>
      </c>
      <c r="C117" s="236" t="s">
        <v>132</v>
      </c>
      <c r="D117" s="251" t="s">
        <v>274</v>
      </c>
      <c r="E117" s="251"/>
      <c r="F117" s="236"/>
      <c r="G117" s="237">
        <f t="shared" si="19"/>
        <v>20000</v>
      </c>
      <c r="H117" s="237">
        <f t="shared" si="19"/>
        <v>20000</v>
      </c>
      <c r="I117" s="237">
        <f t="shared" si="19"/>
        <v>20000</v>
      </c>
      <c r="J117" s="305"/>
      <c r="K117" s="305"/>
      <c r="L117" s="305"/>
      <c r="M117" s="305"/>
      <c r="N117" s="305"/>
      <c r="O117" s="305"/>
      <c r="P117" s="305"/>
      <c r="Q117" s="305"/>
      <c r="R117" s="305"/>
      <c r="S117" s="305"/>
      <c r="T117" s="305"/>
      <c r="U117" s="305"/>
      <c r="V117" s="305"/>
      <c r="W117" s="305"/>
      <c r="X117" s="305"/>
      <c r="Y117" s="305"/>
      <c r="Z117" s="305"/>
      <c r="AA117" s="305"/>
      <c r="AB117" s="305"/>
      <c r="AC117" s="305"/>
      <c r="AD117" s="305"/>
      <c r="AE117" s="305"/>
      <c r="AF117" s="305"/>
      <c r="AG117" s="305"/>
      <c r="AH117" s="305"/>
      <c r="AI117" s="305"/>
      <c r="AJ117" s="305"/>
      <c r="AK117" s="305"/>
    </row>
    <row r="118" s="301" customFormat="1" ht="60.75" spans="1:37">
      <c r="A118" s="291" t="s">
        <v>275</v>
      </c>
      <c r="B118" s="246" t="s">
        <v>268</v>
      </c>
      <c r="C118" s="246" t="s">
        <v>132</v>
      </c>
      <c r="D118" s="241" t="s">
        <v>276</v>
      </c>
      <c r="E118" s="241" t="s">
        <v>277</v>
      </c>
      <c r="F118" s="246"/>
      <c r="G118" s="255">
        <f t="shared" si="19"/>
        <v>20000</v>
      </c>
      <c r="H118" s="255">
        <f t="shared" si="19"/>
        <v>20000</v>
      </c>
      <c r="I118" s="255">
        <f t="shared" si="19"/>
        <v>20000</v>
      </c>
      <c r="J118" s="305"/>
      <c r="K118" s="305"/>
      <c r="L118" s="305"/>
      <c r="M118" s="305"/>
      <c r="N118" s="305"/>
      <c r="O118" s="305"/>
      <c r="P118" s="305"/>
      <c r="Q118" s="305"/>
      <c r="R118" s="305"/>
      <c r="S118" s="305"/>
      <c r="T118" s="305"/>
      <c r="U118" s="305"/>
      <c r="V118" s="305"/>
      <c r="W118" s="305"/>
      <c r="X118" s="305"/>
      <c r="Y118" s="305"/>
      <c r="Z118" s="305"/>
      <c r="AA118" s="305"/>
      <c r="AB118" s="305"/>
      <c r="AC118" s="305"/>
      <c r="AD118" s="305"/>
      <c r="AE118" s="305"/>
      <c r="AF118" s="305"/>
      <c r="AG118" s="305"/>
      <c r="AH118" s="305"/>
      <c r="AI118" s="305"/>
      <c r="AJ118" s="305"/>
      <c r="AK118" s="305"/>
    </row>
    <row r="119" s="301" customFormat="1" spans="1:37">
      <c r="A119" s="248" t="s">
        <v>174</v>
      </c>
      <c r="B119" s="292">
        <v>11</v>
      </c>
      <c r="C119" s="246" t="s">
        <v>132</v>
      </c>
      <c r="D119" s="241" t="s">
        <v>276</v>
      </c>
      <c r="E119" s="244" t="s">
        <v>277</v>
      </c>
      <c r="F119" s="246" t="s">
        <v>175</v>
      </c>
      <c r="G119" s="255">
        <v>20000</v>
      </c>
      <c r="H119" s="295">
        <v>20000</v>
      </c>
      <c r="I119" s="296">
        <v>20000</v>
      </c>
      <c r="J119" s="305"/>
      <c r="K119" s="305"/>
      <c r="L119" s="305"/>
      <c r="M119" s="305"/>
      <c r="N119" s="305"/>
      <c r="O119" s="305"/>
      <c r="P119" s="305"/>
      <c r="Q119" s="305"/>
      <c r="R119" s="305"/>
      <c r="S119" s="305"/>
      <c r="T119" s="305"/>
      <c r="U119" s="305"/>
      <c r="V119" s="305"/>
      <c r="W119" s="305"/>
      <c r="X119" s="305"/>
      <c r="Y119" s="305"/>
      <c r="Z119" s="305"/>
      <c r="AA119" s="305"/>
      <c r="AB119" s="305"/>
      <c r="AC119" s="305"/>
      <c r="AD119" s="305"/>
      <c r="AE119" s="305"/>
      <c r="AF119" s="305"/>
      <c r="AG119" s="305"/>
      <c r="AH119" s="305"/>
      <c r="AI119" s="305"/>
      <c r="AJ119" s="305"/>
      <c r="AK119" s="305"/>
    </row>
    <row r="120" s="301" customFormat="1" spans="1:37">
      <c r="A120" s="310"/>
      <c r="B120" s="349"/>
      <c r="C120" s="350"/>
      <c r="D120" s="351"/>
      <c r="E120" s="352"/>
      <c r="F120" s="349"/>
      <c r="G120" s="353"/>
      <c r="H120" s="354"/>
      <c r="I120" s="305"/>
      <c r="J120" s="305"/>
      <c r="K120" s="305"/>
      <c r="L120" s="305"/>
      <c r="M120" s="305"/>
      <c r="N120" s="305"/>
      <c r="O120" s="305"/>
      <c r="P120" s="305"/>
      <c r="Q120" s="305"/>
      <c r="R120" s="305"/>
      <c r="S120" s="305"/>
      <c r="T120" s="305"/>
      <c r="U120" s="305"/>
      <c r="V120" s="305"/>
      <c r="W120" s="305"/>
      <c r="X120" s="305"/>
      <c r="Y120" s="305"/>
      <c r="Z120" s="305"/>
      <c r="AA120" s="305"/>
      <c r="AB120" s="305"/>
      <c r="AC120" s="305"/>
      <c r="AD120" s="305"/>
      <c r="AE120" s="305"/>
      <c r="AF120" s="305"/>
      <c r="AG120" s="305"/>
      <c r="AH120" s="305"/>
      <c r="AI120" s="305"/>
      <c r="AJ120" s="305"/>
      <c r="AK120" s="305"/>
    </row>
    <row r="121" s="301" customFormat="1" spans="1:37">
      <c r="A121" s="310"/>
      <c r="B121" s="349"/>
      <c r="C121" s="350"/>
      <c r="D121" s="351"/>
      <c r="E121" s="352"/>
      <c r="F121" s="349"/>
      <c r="G121" s="353"/>
      <c r="H121" s="354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  <c r="AD121" s="305"/>
      <c r="AE121" s="305"/>
      <c r="AF121" s="305"/>
      <c r="AG121" s="305"/>
      <c r="AH121" s="305"/>
      <c r="AI121" s="305"/>
      <c r="AJ121" s="305"/>
      <c r="AK121" s="305"/>
    </row>
    <row r="122" s="301" customFormat="1" spans="1:37">
      <c r="A122" s="310"/>
      <c r="B122" s="349"/>
      <c r="C122" s="350"/>
      <c r="D122" s="351"/>
      <c r="E122" s="352"/>
      <c r="F122" s="349"/>
      <c r="G122" s="353"/>
      <c r="H122" s="354"/>
      <c r="I122" s="305"/>
      <c r="J122" s="305"/>
      <c r="K122" s="305"/>
      <c r="L122" s="305"/>
      <c r="M122" s="305"/>
      <c r="N122" s="305"/>
      <c r="O122" s="305"/>
      <c r="P122" s="305"/>
      <c r="Q122" s="305"/>
      <c r="R122" s="305"/>
      <c r="S122" s="305"/>
      <c r="T122" s="305"/>
      <c r="U122" s="305"/>
      <c r="V122" s="305"/>
      <c r="W122" s="305"/>
      <c r="X122" s="305"/>
      <c r="Y122" s="305"/>
      <c r="Z122" s="305"/>
      <c r="AA122" s="305"/>
      <c r="AB122" s="305"/>
      <c r="AC122" s="305"/>
      <c r="AD122" s="305"/>
      <c r="AE122" s="305"/>
      <c r="AF122" s="305"/>
      <c r="AG122" s="305"/>
      <c r="AH122" s="305"/>
      <c r="AI122" s="305"/>
      <c r="AJ122" s="305"/>
      <c r="AK122" s="305"/>
    </row>
    <row r="123" s="301" customFormat="1" spans="1:37">
      <c r="A123" s="310"/>
      <c r="B123" s="349"/>
      <c r="C123" s="350"/>
      <c r="D123" s="351"/>
      <c r="E123" s="352"/>
      <c r="F123" s="349"/>
      <c r="G123" s="353"/>
      <c r="H123" s="354"/>
      <c r="I123" s="305"/>
      <c r="J123" s="305"/>
      <c r="K123" s="305"/>
      <c r="L123" s="305"/>
      <c r="M123" s="305"/>
      <c r="N123" s="305"/>
      <c r="O123" s="305"/>
      <c r="P123" s="305"/>
      <c r="Q123" s="305"/>
      <c r="R123" s="305"/>
      <c r="S123" s="305"/>
      <c r="T123" s="305"/>
      <c r="U123" s="305"/>
      <c r="V123" s="305"/>
      <c r="W123" s="305"/>
      <c r="X123" s="305"/>
      <c r="Y123" s="305"/>
      <c r="Z123" s="305"/>
      <c r="AA123" s="305"/>
      <c r="AB123" s="305"/>
      <c r="AC123" s="305"/>
      <c r="AD123" s="305"/>
      <c r="AE123" s="305"/>
      <c r="AF123" s="305"/>
      <c r="AG123" s="305"/>
      <c r="AH123" s="305"/>
      <c r="AI123" s="305"/>
      <c r="AJ123" s="305"/>
      <c r="AK123" s="305"/>
    </row>
    <row r="124" s="301" customFormat="1" spans="1:37">
      <c r="A124" s="310"/>
      <c r="B124" s="349"/>
      <c r="C124" s="350"/>
      <c r="D124" s="351"/>
      <c r="E124" s="352"/>
      <c r="F124" s="349"/>
      <c r="G124" s="353"/>
      <c r="H124" s="354"/>
      <c r="I124" s="305"/>
      <c r="J124" s="305"/>
      <c r="K124" s="305"/>
      <c r="L124" s="305"/>
      <c r="M124" s="305"/>
      <c r="N124" s="305"/>
      <c r="O124" s="305"/>
      <c r="P124" s="305"/>
      <c r="Q124" s="305"/>
      <c r="R124" s="305"/>
      <c r="S124" s="305"/>
      <c r="T124" s="305"/>
      <c r="U124" s="305"/>
      <c r="V124" s="305"/>
      <c r="W124" s="305"/>
      <c r="X124" s="305"/>
      <c r="Y124" s="305"/>
      <c r="Z124" s="305"/>
      <c r="AA124" s="305"/>
      <c r="AB124" s="305"/>
      <c r="AC124" s="305"/>
      <c r="AD124" s="305"/>
      <c r="AE124" s="305"/>
      <c r="AF124" s="305"/>
      <c r="AG124" s="305"/>
      <c r="AH124" s="305"/>
      <c r="AI124" s="305"/>
      <c r="AJ124" s="305"/>
      <c r="AK124" s="305"/>
    </row>
    <row r="125" s="301" customFormat="1" spans="1:37">
      <c r="A125" s="310"/>
      <c r="B125" s="349"/>
      <c r="C125" s="350"/>
      <c r="D125" s="351"/>
      <c r="E125" s="352"/>
      <c r="F125" s="349"/>
      <c r="G125" s="353"/>
      <c r="H125" s="354"/>
      <c r="I125" s="305"/>
      <c r="J125" s="305"/>
      <c r="K125" s="305"/>
      <c r="L125" s="305"/>
      <c r="M125" s="305"/>
      <c r="N125" s="305"/>
      <c r="O125" s="305"/>
      <c r="P125" s="305"/>
      <c r="Q125" s="305"/>
      <c r="R125" s="305"/>
      <c r="S125" s="305"/>
      <c r="T125" s="305"/>
      <c r="U125" s="305"/>
      <c r="V125" s="305"/>
      <c r="W125" s="305"/>
      <c r="X125" s="305"/>
      <c r="Y125" s="305"/>
      <c r="Z125" s="305"/>
      <c r="AA125" s="305"/>
      <c r="AB125" s="305"/>
      <c r="AC125" s="305"/>
      <c r="AD125" s="305"/>
      <c r="AE125" s="305"/>
      <c r="AF125" s="305"/>
      <c r="AG125" s="305"/>
      <c r="AH125" s="305"/>
      <c r="AI125" s="305"/>
      <c r="AJ125" s="305"/>
      <c r="AK125" s="305"/>
    </row>
    <row r="126" s="301" customFormat="1" spans="1:37">
      <c r="A126" s="310"/>
      <c r="B126" s="349"/>
      <c r="C126" s="350"/>
      <c r="D126" s="351"/>
      <c r="E126" s="352"/>
      <c r="F126" s="349"/>
      <c r="G126" s="353"/>
      <c r="H126" s="354"/>
      <c r="I126" s="305"/>
      <c r="J126" s="305"/>
      <c r="K126" s="305"/>
      <c r="L126" s="305"/>
      <c r="M126" s="305"/>
      <c r="N126" s="305"/>
      <c r="O126" s="305"/>
      <c r="P126" s="305"/>
      <c r="Q126" s="305"/>
      <c r="R126" s="305"/>
      <c r="S126" s="305"/>
      <c r="T126" s="305"/>
      <c r="U126" s="305"/>
      <c r="V126" s="305"/>
      <c r="W126" s="305"/>
      <c r="X126" s="305"/>
      <c r="Y126" s="305"/>
      <c r="Z126" s="305"/>
      <c r="AA126" s="305"/>
      <c r="AB126" s="305"/>
      <c r="AC126" s="305"/>
      <c r="AD126" s="305"/>
      <c r="AE126" s="305"/>
      <c r="AF126" s="305"/>
      <c r="AG126" s="305"/>
      <c r="AH126" s="305"/>
      <c r="AI126" s="305"/>
      <c r="AJ126" s="305"/>
      <c r="AK126" s="305"/>
    </row>
    <row r="127" s="301" customFormat="1" spans="1:37">
      <c r="A127" s="310"/>
      <c r="B127" s="349"/>
      <c r="C127" s="350"/>
      <c r="D127" s="351"/>
      <c r="E127" s="352"/>
      <c r="F127" s="349"/>
      <c r="G127" s="353"/>
      <c r="H127" s="354"/>
      <c r="I127" s="305"/>
      <c r="J127" s="305"/>
      <c r="K127" s="305"/>
      <c r="L127" s="305"/>
      <c r="M127" s="305"/>
      <c r="N127" s="305"/>
      <c r="O127" s="305"/>
      <c r="P127" s="305"/>
      <c r="Q127" s="305"/>
      <c r="R127" s="305"/>
      <c r="S127" s="305"/>
      <c r="T127" s="305"/>
      <c r="U127" s="305"/>
      <c r="V127" s="305"/>
      <c r="W127" s="305"/>
      <c r="X127" s="305"/>
      <c r="Y127" s="305"/>
      <c r="Z127" s="305"/>
      <c r="AA127" s="305"/>
      <c r="AB127" s="305"/>
      <c r="AC127" s="305"/>
      <c r="AD127" s="305"/>
      <c r="AE127" s="305"/>
      <c r="AF127" s="305"/>
      <c r="AG127" s="305"/>
      <c r="AH127" s="305"/>
      <c r="AI127" s="305"/>
      <c r="AJ127" s="305"/>
      <c r="AK127" s="305"/>
    </row>
    <row r="128" s="301" customFormat="1" spans="1:37">
      <c r="A128" s="310"/>
      <c r="B128" s="349"/>
      <c r="C128" s="350"/>
      <c r="D128" s="351"/>
      <c r="E128" s="352"/>
      <c r="F128" s="349"/>
      <c r="G128" s="353"/>
      <c r="H128" s="354"/>
      <c r="I128" s="305"/>
      <c r="J128" s="305"/>
      <c r="K128" s="305"/>
      <c r="L128" s="305"/>
      <c r="M128" s="305"/>
      <c r="N128" s="305"/>
      <c r="O128" s="305"/>
      <c r="P128" s="305"/>
      <c r="Q128" s="305"/>
      <c r="R128" s="305"/>
      <c r="S128" s="305"/>
      <c r="T128" s="305"/>
      <c r="U128" s="305"/>
      <c r="V128" s="305"/>
      <c r="W128" s="305"/>
      <c r="X128" s="305"/>
      <c r="Y128" s="305"/>
      <c r="Z128" s="305"/>
      <c r="AA128" s="305"/>
      <c r="AB128" s="305"/>
      <c r="AC128" s="305"/>
      <c r="AD128" s="305"/>
      <c r="AE128" s="305"/>
      <c r="AF128" s="305"/>
      <c r="AG128" s="305"/>
      <c r="AH128" s="305"/>
      <c r="AI128" s="305"/>
      <c r="AJ128" s="305"/>
      <c r="AK128" s="305"/>
    </row>
    <row r="129" s="301" customFormat="1" spans="1:37">
      <c r="A129" s="310"/>
      <c r="B129" s="349"/>
      <c r="C129" s="350"/>
      <c r="D129" s="351"/>
      <c r="E129" s="352"/>
      <c r="F129" s="349"/>
      <c r="G129" s="353"/>
      <c r="H129" s="354"/>
      <c r="I129" s="305"/>
      <c r="J129" s="305"/>
      <c r="K129" s="305"/>
      <c r="L129" s="305"/>
      <c r="M129" s="305"/>
      <c r="N129" s="305"/>
      <c r="O129" s="305"/>
      <c r="P129" s="305"/>
      <c r="Q129" s="305"/>
      <c r="R129" s="305"/>
      <c r="S129" s="305"/>
      <c r="T129" s="305"/>
      <c r="U129" s="305"/>
      <c r="V129" s="305"/>
      <c r="W129" s="305"/>
      <c r="X129" s="305"/>
      <c r="Y129" s="305"/>
      <c r="Z129" s="305"/>
      <c r="AA129" s="305"/>
      <c r="AB129" s="305"/>
      <c r="AC129" s="305"/>
      <c r="AD129" s="305"/>
      <c r="AE129" s="305"/>
      <c r="AF129" s="305"/>
      <c r="AG129" s="305"/>
      <c r="AH129" s="305"/>
      <c r="AI129" s="305"/>
      <c r="AJ129" s="305"/>
      <c r="AK129" s="305"/>
    </row>
    <row r="130" s="301" customFormat="1" spans="1:37">
      <c r="A130" s="310"/>
      <c r="B130" s="349"/>
      <c r="C130" s="350"/>
      <c r="D130" s="351"/>
      <c r="E130" s="352"/>
      <c r="F130" s="349"/>
      <c r="G130" s="353"/>
      <c r="H130" s="354"/>
      <c r="I130" s="305"/>
      <c r="J130" s="305"/>
      <c r="K130" s="305"/>
      <c r="L130" s="305"/>
      <c r="M130" s="305"/>
      <c r="N130" s="305"/>
      <c r="O130" s="305"/>
      <c r="P130" s="305"/>
      <c r="Q130" s="305"/>
      <c r="R130" s="305"/>
      <c r="S130" s="305"/>
      <c r="T130" s="305"/>
      <c r="U130" s="305"/>
      <c r="V130" s="305"/>
      <c r="W130" s="305"/>
      <c r="X130" s="305"/>
      <c r="Y130" s="305"/>
      <c r="Z130" s="305"/>
      <c r="AA130" s="305"/>
      <c r="AB130" s="305"/>
      <c r="AC130" s="305"/>
      <c r="AD130" s="305"/>
      <c r="AE130" s="305"/>
      <c r="AF130" s="305"/>
      <c r="AG130" s="305"/>
      <c r="AH130" s="305"/>
      <c r="AI130" s="305"/>
      <c r="AJ130" s="305"/>
      <c r="AK130" s="305"/>
    </row>
    <row r="131" s="301" customFormat="1" spans="1:37">
      <c r="A131" s="310"/>
      <c r="B131" s="349"/>
      <c r="C131" s="350"/>
      <c r="D131" s="351"/>
      <c r="E131" s="352"/>
      <c r="F131" s="349"/>
      <c r="G131" s="353"/>
      <c r="H131" s="354"/>
      <c r="I131" s="305"/>
      <c r="J131" s="305"/>
      <c r="K131" s="305"/>
      <c r="L131" s="305"/>
      <c r="M131" s="305"/>
      <c r="N131" s="305"/>
      <c r="O131" s="305"/>
      <c r="P131" s="305"/>
      <c r="Q131" s="305"/>
      <c r="R131" s="305"/>
      <c r="S131" s="305"/>
      <c r="T131" s="305"/>
      <c r="U131" s="305"/>
      <c r="V131" s="305"/>
      <c r="W131" s="305"/>
      <c r="X131" s="305"/>
      <c r="Y131" s="305"/>
      <c r="Z131" s="305"/>
      <c r="AA131" s="305"/>
      <c r="AB131" s="305"/>
      <c r="AC131" s="305"/>
      <c r="AD131" s="305"/>
      <c r="AE131" s="305"/>
      <c r="AF131" s="305"/>
      <c r="AG131" s="305"/>
      <c r="AH131" s="305"/>
      <c r="AI131" s="305"/>
      <c r="AJ131" s="305"/>
      <c r="AK131" s="305"/>
    </row>
    <row r="132" s="301" customFormat="1" spans="1:37">
      <c r="A132" s="310"/>
      <c r="B132" s="349"/>
      <c r="C132" s="350"/>
      <c r="D132" s="351"/>
      <c r="E132" s="352"/>
      <c r="F132" s="349"/>
      <c r="G132" s="353"/>
      <c r="H132" s="354"/>
      <c r="I132" s="305"/>
      <c r="J132" s="305"/>
      <c r="K132" s="305"/>
      <c r="L132" s="305"/>
      <c r="M132" s="305"/>
      <c r="N132" s="305"/>
      <c r="O132" s="305"/>
      <c r="P132" s="305"/>
      <c r="Q132" s="305"/>
      <c r="R132" s="305"/>
      <c r="S132" s="305"/>
      <c r="T132" s="305"/>
      <c r="U132" s="305"/>
      <c r="V132" s="305"/>
      <c r="W132" s="305"/>
      <c r="X132" s="305"/>
      <c r="Y132" s="305"/>
      <c r="Z132" s="305"/>
      <c r="AA132" s="305"/>
      <c r="AB132" s="305"/>
      <c r="AC132" s="305"/>
      <c r="AD132" s="305"/>
      <c r="AE132" s="305"/>
      <c r="AF132" s="305"/>
      <c r="AG132" s="305"/>
      <c r="AH132" s="305"/>
      <c r="AI132" s="305"/>
      <c r="AJ132" s="305"/>
      <c r="AK132" s="305"/>
    </row>
    <row r="133" s="301" customFormat="1" spans="1:37">
      <c r="A133" s="310"/>
      <c r="B133" s="349"/>
      <c r="C133" s="350"/>
      <c r="D133" s="351"/>
      <c r="E133" s="352"/>
      <c r="F133" s="349"/>
      <c r="G133" s="353"/>
      <c r="H133" s="354"/>
      <c r="I133" s="305"/>
      <c r="J133" s="305"/>
      <c r="K133" s="305"/>
      <c r="L133" s="305"/>
      <c r="M133" s="305"/>
      <c r="N133" s="305"/>
      <c r="O133" s="305"/>
      <c r="P133" s="305"/>
      <c r="Q133" s="305"/>
      <c r="R133" s="305"/>
      <c r="S133" s="305"/>
      <c r="T133" s="305"/>
      <c r="U133" s="305"/>
      <c r="V133" s="305"/>
      <c r="W133" s="305"/>
      <c r="X133" s="305"/>
      <c r="Y133" s="305"/>
      <c r="Z133" s="305"/>
      <c r="AA133" s="305"/>
      <c r="AB133" s="305"/>
      <c r="AC133" s="305"/>
      <c r="AD133" s="305"/>
      <c r="AE133" s="305"/>
      <c r="AF133" s="305"/>
      <c r="AG133" s="305"/>
      <c r="AH133" s="305"/>
      <c r="AI133" s="305"/>
      <c r="AJ133" s="305"/>
      <c r="AK133" s="305"/>
    </row>
    <row r="134" s="301" customFormat="1" spans="1:37">
      <c r="A134" s="310"/>
      <c r="B134" s="349"/>
      <c r="C134" s="350"/>
      <c r="D134" s="351"/>
      <c r="E134" s="352"/>
      <c r="F134" s="349"/>
      <c r="G134" s="353"/>
      <c r="H134" s="354"/>
      <c r="I134" s="305"/>
      <c r="J134" s="305"/>
      <c r="K134" s="305"/>
      <c r="L134" s="305"/>
      <c r="M134" s="305"/>
      <c r="N134" s="305"/>
      <c r="O134" s="305"/>
      <c r="P134" s="305"/>
      <c r="Q134" s="305"/>
      <c r="R134" s="305"/>
      <c r="S134" s="305"/>
      <c r="T134" s="305"/>
      <c r="U134" s="305"/>
      <c r="V134" s="305"/>
      <c r="W134" s="305"/>
      <c r="X134" s="305"/>
      <c r="Y134" s="305"/>
      <c r="Z134" s="305"/>
      <c r="AA134" s="305"/>
      <c r="AB134" s="305"/>
      <c r="AC134" s="305"/>
      <c r="AD134" s="305"/>
      <c r="AE134" s="305"/>
      <c r="AF134" s="305"/>
      <c r="AG134" s="305"/>
      <c r="AH134" s="305"/>
      <c r="AI134" s="305"/>
      <c r="AJ134" s="305"/>
      <c r="AK134" s="305"/>
    </row>
    <row r="135" s="301" customFormat="1" spans="1:37">
      <c r="A135" s="310"/>
      <c r="B135" s="349"/>
      <c r="C135" s="350"/>
      <c r="D135" s="351"/>
      <c r="E135" s="352"/>
      <c r="F135" s="349"/>
      <c r="G135" s="353"/>
      <c r="H135" s="354"/>
      <c r="I135" s="305"/>
      <c r="J135" s="305"/>
      <c r="K135" s="305"/>
      <c r="L135" s="305"/>
      <c r="M135" s="305"/>
      <c r="N135" s="305"/>
      <c r="O135" s="305"/>
      <c r="P135" s="305"/>
      <c r="Q135" s="305"/>
      <c r="R135" s="305"/>
      <c r="S135" s="305"/>
      <c r="T135" s="305"/>
      <c r="U135" s="305"/>
      <c r="V135" s="305"/>
      <c r="W135" s="305"/>
      <c r="X135" s="305"/>
      <c r="Y135" s="305"/>
      <c r="Z135" s="305"/>
      <c r="AA135" s="305"/>
      <c r="AB135" s="305"/>
      <c r="AC135" s="305"/>
      <c r="AD135" s="305"/>
      <c r="AE135" s="305"/>
      <c r="AF135" s="305"/>
      <c r="AG135" s="305"/>
      <c r="AH135" s="305"/>
      <c r="AI135" s="305"/>
      <c r="AJ135" s="305"/>
      <c r="AK135" s="305"/>
    </row>
    <row r="136" s="301" customFormat="1" spans="1:37">
      <c r="A136" s="310"/>
      <c r="B136" s="349"/>
      <c r="C136" s="350"/>
      <c r="D136" s="351"/>
      <c r="E136" s="352"/>
      <c r="F136" s="349"/>
      <c r="G136" s="353"/>
      <c r="H136" s="354"/>
      <c r="I136" s="305"/>
      <c r="J136" s="305"/>
      <c r="K136" s="305"/>
      <c r="L136" s="305"/>
      <c r="M136" s="305"/>
      <c r="N136" s="305"/>
      <c r="O136" s="305"/>
      <c r="P136" s="305"/>
      <c r="Q136" s="305"/>
      <c r="R136" s="305"/>
      <c r="S136" s="305"/>
      <c r="T136" s="305"/>
      <c r="U136" s="305"/>
      <c r="V136" s="305"/>
      <c r="W136" s="305"/>
      <c r="X136" s="305"/>
      <c r="Y136" s="305"/>
      <c r="Z136" s="305"/>
      <c r="AA136" s="305"/>
      <c r="AB136" s="305"/>
      <c r="AC136" s="305"/>
      <c r="AD136" s="305"/>
      <c r="AE136" s="305"/>
      <c r="AF136" s="305"/>
      <c r="AG136" s="305"/>
      <c r="AH136" s="305"/>
      <c r="AI136" s="305"/>
      <c r="AJ136" s="305"/>
      <c r="AK136" s="305"/>
    </row>
    <row r="137" s="301" customFormat="1" spans="1:37">
      <c r="A137" s="310"/>
      <c r="B137" s="349"/>
      <c r="C137" s="350"/>
      <c r="D137" s="351"/>
      <c r="E137" s="352"/>
      <c r="F137" s="349"/>
      <c r="G137" s="353"/>
      <c r="H137" s="354"/>
      <c r="I137" s="305"/>
      <c r="J137" s="305"/>
      <c r="K137" s="305"/>
      <c r="L137" s="305"/>
      <c r="M137" s="305"/>
      <c r="N137" s="305"/>
      <c r="O137" s="305"/>
      <c r="P137" s="305"/>
      <c r="Q137" s="305"/>
      <c r="R137" s="305"/>
      <c r="S137" s="305"/>
      <c r="T137" s="305"/>
      <c r="U137" s="305"/>
      <c r="V137" s="305"/>
      <c r="W137" s="305"/>
      <c r="X137" s="305"/>
      <c r="Y137" s="305"/>
      <c r="Z137" s="305"/>
      <c r="AA137" s="305"/>
      <c r="AB137" s="305"/>
      <c r="AC137" s="305"/>
      <c r="AD137" s="305"/>
      <c r="AE137" s="305"/>
      <c r="AF137" s="305"/>
      <c r="AG137" s="305"/>
      <c r="AH137" s="305"/>
      <c r="AI137" s="305"/>
      <c r="AJ137" s="305"/>
      <c r="AK137" s="305"/>
    </row>
    <row r="138" s="301" customFormat="1" spans="1:37">
      <c r="A138" s="310"/>
      <c r="B138" s="349"/>
      <c r="C138" s="350"/>
      <c r="D138" s="351"/>
      <c r="E138" s="352"/>
      <c r="F138" s="349"/>
      <c r="G138" s="353"/>
      <c r="H138" s="354"/>
      <c r="I138" s="305"/>
      <c r="J138" s="305"/>
      <c r="K138" s="305"/>
      <c r="L138" s="305"/>
      <c r="M138" s="305"/>
      <c r="N138" s="305"/>
      <c r="O138" s="305"/>
      <c r="P138" s="305"/>
      <c r="Q138" s="305"/>
      <c r="R138" s="305"/>
      <c r="S138" s="305"/>
      <c r="T138" s="305"/>
      <c r="U138" s="305"/>
      <c r="V138" s="305"/>
      <c r="W138" s="305"/>
      <c r="X138" s="305"/>
      <c r="Y138" s="305"/>
      <c r="Z138" s="305"/>
      <c r="AA138" s="305"/>
      <c r="AB138" s="305"/>
      <c r="AC138" s="305"/>
      <c r="AD138" s="305"/>
      <c r="AE138" s="305"/>
      <c r="AF138" s="305"/>
      <c r="AG138" s="305"/>
      <c r="AH138" s="305"/>
      <c r="AI138" s="305"/>
      <c r="AJ138" s="305"/>
      <c r="AK138" s="305"/>
    </row>
    <row r="139" s="301" customFormat="1" spans="1:37">
      <c r="A139" s="310"/>
      <c r="B139" s="349"/>
      <c r="C139" s="350"/>
      <c r="D139" s="351"/>
      <c r="E139" s="352"/>
      <c r="F139" s="349"/>
      <c r="G139" s="353"/>
      <c r="H139" s="354"/>
      <c r="I139" s="305"/>
      <c r="J139" s="305"/>
      <c r="K139" s="305"/>
      <c r="L139" s="305"/>
      <c r="M139" s="305"/>
      <c r="N139" s="305"/>
      <c r="O139" s="305"/>
      <c r="P139" s="305"/>
      <c r="Q139" s="305"/>
      <c r="R139" s="305"/>
      <c r="S139" s="305"/>
      <c r="T139" s="305"/>
      <c r="U139" s="305"/>
      <c r="V139" s="305"/>
      <c r="W139" s="305"/>
      <c r="X139" s="305"/>
      <c r="Y139" s="305"/>
      <c r="Z139" s="305"/>
      <c r="AA139" s="305"/>
      <c r="AB139" s="305"/>
      <c r="AC139" s="305"/>
      <c r="AD139" s="305"/>
      <c r="AE139" s="305"/>
      <c r="AF139" s="305"/>
      <c r="AG139" s="305"/>
      <c r="AH139" s="305"/>
      <c r="AI139" s="305"/>
      <c r="AJ139" s="305"/>
      <c r="AK139" s="305"/>
    </row>
    <row r="140" s="301" customFormat="1" spans="1:37">
      <c r="A140" s="310"/>
      <c r="B140" s="349"/>
      <c r="C140" s="350"/>
      <c r="D140" s="351"/>
      <c r="E140" s="352"/>
      <c r="F140" s="349"/>
      <c r="G140" s="353"/>
      <c r="H140" s="354"/>
      <c r="I140" s="305"/>
      <c r="J140" s="305"/>
      <c r="K140" s="305"/>
      <c r="L140" s="305"/>
      <c r="M140" s="305"/>
      <c r="N140" s="305"/>
      <c r="O140" s="305"/>
      <c r="P140" s="305"/>
      <c r="Q140" s="305"/>
      <c r="R140" s="305"/>
      <c r="S140" s="305"/>
      <c r="T140" s="305"/>
      <c r="U140" s="305"/>
      <c r="V140" s="305"/>
      <c r="W140" s="305"/>
      <c r="X140" s="305"/>
      <c r="Y140" s="305"/>
      <c r="Z140" s="305"/>
      <c r="AA140" s="305"/>
      <c r="AB140" s="305"/>
      <c r="AC140" s="305"/>
      <c r="AD140" s="305"/>
      <c r="AE140" s="305"/>
      <c r="AF140" s="305"/>
      <c r="AG140" s="305"/>
      <c r="AH140" s="305"/>
      <c r="AI140" s="305"/>
      <c r="AJ140" s="305"/>
      <c r="AK140" s="305"/>
    </row>
    <row r="141" s="301" customFormat="1" spans="1:37">
      <c r="A141" s="310"/>
      <c r="B141" s="349"/>
      <c r="C141" s="350"/>
      <c r="D141" s="351"/>
      <c r="E141" s="352"/>
      <c r="F141" s="349"/>
      <c r="G141" s="353"/>
      <c r="H141" s="354"/>
      <c r="I141" s="305"/>
      <c r="J141" s="305"/>
      <c r="K141" s="305"/>
      <c r="L141" s="305"/>
      <c r="M141" s="305"/>
      <c r="N141" s="305"/>
      <c r="O141" s="305"/>
      <c r="P141" s="305"/>
      <c r="Q141" s="305"/>
      <c r="R141" s="305"/>
      <c r="S141" s="305"/>
      <c r="T141" s="305"/>
      <c r="U141" s="305"/>
      <c r="V141" s="305"/>
      <c r="W141" s="305"/>
      <c r="X141" s="305"/>
      <c r="Y141" s="305"/>
      <c r="Z141" s="305"/>
      <c r="AA141" s="305"/>
      <c r="AB141" s="305"/>
      <c r="AC141" s="305"/>
      <c r="AD141" s="305"/>
      <c r="AE141" s="305"/>
      <c r="AF141" s="305"/>
      <c r="AG141" s="305"/>
      <c r="AH141" s="305"/>
      <c r="AI141" s="305"/>
      <c r="AJ141" s="305"/>
      <c r="AK141" s="305"/>
    </row>
    <row r="142" s="301" customFormat="1" spans="1:37">
      <c r="A142" s="310"/>
      <c r="B142" s="349"/>
      <c r="C142" s="350"/>
      <c r="D142" s="351"/>
      <c r="E142" s="352"/>
      <c r="F142" s="349"/>
      <c r="G142" s="353"/>
      <c r="H142" s="354"/>
      <c r="I142" s="305"/>
      <c r="J142" s="305"/>
      <c r="K142" s="305"/>
      <c r="L142" s="305"/>
      <c r="M142" s="305"/>
      <c r="N142" s="305"/>
      <c r="O142" s="305"/>
      <c r="P142" s="305"/>
      <c r="Q142" s="305"/>
      <c r="R142" s="305"/>
      <c r="S142" s="305"/>
      <c r="T142" s="305"/>
      <c r="U142" s="305"/>
      <c r="V142" s="305"/>
      <c r="W142" s="305"/>
      <c r="X142" s="305"/>
      <c r="Y142" s="305"/>
      <c r="Z142" s="305"/>
      <c r="AA142" s="305"/>
      <c r="AB142" s="305"/>
      <c r="AC142" s="305"/>
      <c r="AD142" s="305"/>
      <c r="AE142" s="305"/>
      <c r="AF142" s="305"/>
      <c r="AG142" s="305"/>
      <c r="AH142" s="305"/>
      <c r="AI142" s="305"/>
      <c r="AJ142" s="305"/>
      <c r="AK142" s="305"/>
    </row>
    <row r="143" s="301" customFormat="1" spans="1:37">
      <c r="A143" s="310"/>
      <c r="B143" s="349"/>
      <c r="C143" s="350"/>
      <c r="D143" s="351"/>
      <c r="E143" s="352"/>
      <c r="F143" s="349"/>
      <c r="G143" s="353"/>
      <c r="H143" s="354"/>
      <c r="I143" s="305"/>
      <c r="J143" s="305"/>
      <c r="K143" s="305"/>
      <c r="L143" s="305"/>
      <c r="M143" s="305"/>
      <c r="N143" s="305"/>
      <c r="O143" s="305"/>
      <c r="P143" s="305"/>
      <c r="Q143" s="305"/>
      <c r="R143" s="305"/>
      <c r="S143" s="305"/>
      <c r="T143" s="305"/>
      <c r="U143" s="305"/>
      <c r="V143" s="305"/>
      <c r="W143" s="305"/>
      <c r="X143" s="305"/>
      <c r="Y143" s="305"/>
      <c r="Z143" s="305"/>
      <c r="AA143" s="305"/>
      <c r="AB143" s="305"/>
      <c r="AC143" s="305"/>
      <c r="AD143" s="305"/>
      <c r="AE143" s="305"/>
      <c r="AF143" s="305"/>
      <c r="AG143" s="305"/>
      <c r="AH143" s="305"/>
      <c r="AI143" s="305"/>
      <c r="AJ143" s="305"/>
      <c r="AK143" s="305"/>
    </row>
    <row r="144" s="301" customFormat="1" spans="1:37">
      <c r="A144" s="310"/>
      <c r="B144" s="349"/>
      <c r="C144" s="350"/>
      <c r="D144" s="351"/>
      <c r="E144" s="352"/>
      <c r="F144" s="349"/>
      <c r="G144" s="353"/>
      <c r="H144" s="354"/>
      <c r="I144" s="305"/>
      <c r="J144" s="305"/>
      <c r="K144" s="305"/>
      <c r="L144" s="305"/>
      <c r="M144" s="305"/>
      <c r="N144" s="305"/>
      <c r="O144" s="305"/>
      <c r="P144" s="305"/>
      <c r="Q144" s="305"/>
      <c r="R144" s="305"/>
      <c r="S144" s="305"/>
      <c r="T144" s="305"/>
      <c r="U144" s="305"/>
      <c r="V144" s="305"/>
      <c r="W144" s="305"/>
      <c r="X144" s="305"/>
      <c r="Y144" s="305"/>
      <c r="Z144" s="305"/>
      <c r="AA144" s="305"/>
      <c r="AB144" s="305"/>
      <c r="AC144" s="305"/>
      <c r="AD144" s="305"/>
      <c r="AE144" s="305"/>
      <c r="AF144" s="305"/>
      <c r="AG144" s="305"/>
      <c r="AH144" s="305"/>
      <c r="AI144" s="305"/>
      <c r="AJ144" s="305"/>
      <c r="AK144" s="305"/>
    </row>
    <row r="145" s="301" customFormat="1" spans="1:37">
      <c r="A145" s="310"/>
      <c r="B145" s="349"/>
      <c r="C145" s="350"/>
      <c r="D145" s="351"/>
      <c r="E145" s="352"/>
      <c r="F145" s="349"/>
      <c r="G145" s="353"/>
      <c r="H145" s="354"/>
      <c r="I145" s="305"/>
      <c r="J145" s="305"/>
      <c r="K145" s="305"/>
      <c r="L145" s="305"/>
      <c r="M145" s="305"/>
      <c r="N145" s="305"/>
      <c r="O145" s="305"/>
      <c r="P145" s="305"/>
      <c r="Q145" s="305"/>
      <c r="R145" s="305"/>
      <c r="S145" s="305"/>
      <c r="T145" s="305"/>
      <c r="U145" s="305"/>
      <c r="V145" s="305"/>
      <c r="W145" s="305"/>
      <c r="X145" s="305"/>
      <c r="Y145" s="305"/>
      <c r="Z145" s="305"/>
      <c r="AA145" s="305"/>
      <c r="AB145" s="305"/>
      <c r="AC145" s="305"/>
      <c r="AD145" s="305"/>
      <c r="AE145" s="305"/>
      <c r="AF145" s="305"/>
      <c r="AG145" s="305"/>
      <c r="AH145" s="305"/>
      <c r="AI145" s="305"/>
      <c r="AJ145" s="305"/>
      <c r="AK145" s="305"/>
    </row>
    <row r="146" s="301" customFormat="1" spans="1:37">
      <c r="A146" s="310"/>
      <c r="B146" s="349"/>
      <c r="C146" s="350"/>
      <c r="D146" s="351"/>
      <c r="E146" s="352"/>
      <c r="F146" s="349"/>
      <c r="G146" s="353"/>
      <c r="H146" s="354"/>
      <c r="I146" s="305"/>
      <c r="J146" s="305"/>
      <c r="K146" s="305"/>
      <c r="L146" s="305"/>
      <c r="M146" s="305"/>
      <c r="N146" s="305"/>
      <c r="O146" s="305"/>
      <c r="P146" s="305"/>
      <c r="Q146" s="305"/>
      <c r="R146" s="305"/>
      <c r="S146" s="305"/>
      <c r="T146" s="305"/>
      <c r="U146" s="305"/>
      <c r="V146" s="305"/>
      <c r="W146" s="305"/>
      <c r="X146" s="305"/>
      <c r="Y146" s="305"/>
      <c r="Z146" s="305"/>
      <c r="AA146" s="305"/>
      <c r="AB146" s="305"/>
      <c r="AC146" s="305"/>
      <c r="AD146" s="305"/>
      <c r="AE146" s="305"/>
      <c r="AF146" s="305"/>
      <c r="AG146" s="305"/>
      <c r="AH146" s="305"/>
      <c r="AI146" s="305"/>
      <c r="AJ146" s="305"/>
      <c r="AK146" s="305"/>
    </row>
    <row r="147" s="301" customFormat="1" spans="1:37">
      <c r="A147" s="310"/>
      <c r="B147" s="349"/>
      <c r="C147" s="350"/>
      <c r="D147" s="351"/>
      <c r="E147" s="352"/>
      <c r="F147" s="349"/>
      <c r="G147" s="353"/>
      <c r="H147" s="354"/>
      <c r="I147" s="305"/>
      <c r="J147" s="305"/>
      <c r="K147" s="305"/>
      <c r="L147" s="305"/>
      <c r="M147" s="305"/>
      <c r="N147" s="305"/>
      <c r="O147" s="305"/>
      <c r="P147" s="305"/>
      <c r="Q147" s="305"/>
      <c r="R147" s="305"/>
      <c r="S147" s="305"/>
      <c r="T147" s="305"/>
      <c r="U147" s="305"/>
      <c r="V147" s="305"/>
      <c r="W147" s="305"/>
      <c r="X147" s="305"/>
      <c r="Y147" s="305"/>
      <c r="Z147" s="305"/>
      <c r="AA147" s="305"/>
      <c r="AB147" s="305"/>
      <c r="AC147" s="305"/>
      <c r="AD147" s="305"/>
      <c r="AE147" s="305"/>
      <c r="AF147" s="305"/>
      <c r="AG147" s="305"/>
      <c r="AH147" s="305"/>
      <c r="AI147" s="305"/>
      <c r="AJ147" s="305"/>
      <c r="AK147" s="305"/>
    </row>
    <row r="148" s="301" customFormat="1" spans="1:37">
      <c r="A148" s="310"/>
      <c r="B148" s="349"/>
      <c r="C148" s="350"/>
      <c r="D148" s="351"/>
      <c r="E148" s="352"/>
      <c r="F148" s="349"/>
      <c r="G148" s="353"/>
      <c r="H148" s="354"/>
      <c r="I148" s="305"/>
      <c r="J148" s="305"/>
      <c r="K148" s="305"/>
      <c r="L148" s="305"/>
      <c r="M148" s="305"/>
      <c r="N148" s="305"/>
      <c r="O148" s="305"/>
      <c r="P148" s="305"/>
      <c r="Q148" s="305"/>
      <c r="R148" s="305"/>
      <c r="S148" s="305"/>
      <c r="T148" s="305"/>
      <c r="U148" s="305"/>
      <c r="V148" s="305"/>
      <c r="W148" s="305"/>
      <c r="X148" s="305"/>
      <c r="Y148" s="305"/>
      <c r="Z148" s="305"/>
      <c r="AA148" s="305"/>
      <c r="AB148" s="305"/>
      <c r="AC148" s="305"/>
      <c r="AD148" s="305"/>
      <c r="AE148" s="305"/>
      <c r="AF148" s="305"/>
      <c r="AG148" s="305"/>
      <c r="AH148" s="305"/>
      <c r="AI148" s="305"/>
      <c r="AJ148" s="305"/>
      <c r="AK148" s="305"/>
    </row>
    <row r="149" s="301" customFormat="1" spans="1:37">
      <c r="A149" s="310"/>
      <c r="B149" s="349"/>
      <c r="C149" s="350"/>
      <c r="D149" s="351"/>
      <c r="E149" s="352"/>
      <c r="F149" s="349"/>
      <c r="G149" s="353"/>
      <c r="H149" s="354"/>
      <c r="I149" s="305"/>
      <c r="J149" s="305"/>
      <c r="K149" s="305"/>
      <c r="L149" s="305"/>
      <c r="M149" s="305"/>
      <c r="N149" s="305"/>
      <c r="O149" s="305"/>
      <c r="P149" s="305"/>
      <c r="Q149" s="305"/>
      <c r="R149" s="305"/>
      <c r="S149" s="305"/>
      <c r="T149" s="305"/>
      <c r="U149" s="305"/>
      <c r="V149" s="305"/>
      <c r="W149" s="305"/>
      <c r="X149" s="305"/>
      <c r="Y149" s="305"/>
      <c r="Z149" s="305"/>
      <c r="AA149" s="305"/>
      <c r="AB149" s="305"/>
      <c r="AC149" s="305"/>
      <c r="AD149" s="305"/>
      <c r="AE149" s="305"/>
      <c r="AF149" s="305"/>
      <c r="AG149" s="305"/>
      <c r="AH149" s="305"/>
      <c r="AI149" s="305"/>
      <c r="AJ149" s="305"/>
      <c r="AK149" s="305"/>
    </row>
    <row r="150" spans="2:7">
      <c r="B150" s="349"/>
      <c r="C150" s="350"/>
      <c r="D150" s="351"/>
      <c r="E150" s="352"/>
      <c r="F150" s="349"/>
      <c r="G150" s="353"/>
    </row>
    <row r="151" spans="2:7">
      <c r="B151" s="349"/>
      <c r="C151" s="350"/>
      <c r="D151" s="351"/>
      <c r="E151" s="352"/>
      <c r="F151" s="349"/>
      <c r="G151" s="353"/>
    </row>
    <row r="152" spans="2:7">
      <c r="B152" s="349"/>
      <c r="C152" s="350"/>
      <c r="D152" s="351"/>
      <c r="E152" s="352"/>
      <c r="F152" s="349"/>
      <c r="G152" s="353"/>
    </row>
    <row r="153" spans="2:7">
      <c r="B153" s="349"/>
      <c r="C153" s="350"/>
      <c r="D153" s="351"/>
      <c r="E153" s="352"/>
      <c r="F153" s="349"/>
      <c r="G153" s="353"/>
    </row>
    <row r="154" spans="2:7">
      <c r="B154" s="349"/>
      <c r="C154" s="350"/>
      <c r="D154" s="351"/>
      <c r="E154" s="352"/>
      <c r="F154" s="349"/>
      <c r="G154" s="353"/>
    </row>
    <row r="155" spans="2:7">
      <c r="B155" s="349"/>
      <c r="C155" s="350"/>
      <c r="D155" s="351"/>
      <c r="E155" s="352"/>
      <c r="F155" s="349"/>
      <c r="G155" s="353"/>
    </row>
  </sheetData>
  <mergeCells count="10">
    <mergeCell ref="A1:I1"/>
    <mergeCell ref="A2:I2"/>
    <mergeCell ref="A3:I3"/>
    <mergeCell ref="A4:I4"/>
    <mergeCell ref="A5:I5"/>
    <mergeCell ref="A6:G6"/>
    <mergeCell ref="A7:G7"/>
    <mergeCell ref="A8:I8"/>
    <mergeCell ref="H9:I9"/>
    <mergeCell ref="A12:F12"/>
  </mergeCells>
  <pageMargins left="0.118055555555556" right="0" top="0.747916666666667" bottom="0.747916666666667" header="0.314583333333333" footer="0.314583333333333"/>
  <pageSetup paperSize="9" scale="42" fitToHeight="9" orientation="portrait" blackAndWhite="1" horizontalDpi="600" verticalDpi="600"/>
  <headerFooter alignWithMargins="0"/>
  <rowBreaks count="1" manualBreakCount="1">
    <brk id="3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113"/>
  <sheetViews>
    <sheetView view="pageBreakPreview" zoomScale="60" zoomScaleNormal="100" workbookViewId="0">
      <selection activeCell="H75" sqref="H75"/>
    </sheetView>
  </sheetViews>
  <sheetFormatPr defaultColWidth="9.1047619047619" defaultRowHeight="18.75"/>
  <cols>
    <col min="1" max="1" width="107.333333333333" style="67" customWidth="1"/>
    <col min="2" max="3" width="10.4380952380952" style="67" customWidth="1"/>
    <col min="4" max="4" width="7.33333333333333" style="195" customWidth="1"/>
    <col min="5" max="5" width="11.6666666666667" style="70" customWidth="1"/>
    <col min="6" max="6" width="11.552380952381" style="208" customWidth="1"/>
    <col min="7" max="7" width="10.3333333333333" style="68" customWidth="1"/>
    <col min="8" max="8" width="23" style="69" customWidth="1"/>
    <col min="9" max="9" width="23.4380952380952" style="70" customWidth="1"/>
    <col min="10" max="10" width="22" style="71" customWidth="1"/>
    <col min="11" max="11" width="15" style="209" customWidth="1"/>
    <col min="12" max="12" width="15" style="210" customWidth="1"/>
    <col min="13" max="13" width="13.3333333333333" style="210" customWidth="1"/>
    <col min="14" max="14" width="12.6666666666667" style="210" customWidth="1"/>
    <col min="15" max="15" width="13.6666666666667" style="210" customWidth="1"/>
    <col min="16" max="16" width="14.6666666666667" style="210" customWidth="1"/>
    <col min="17" max="17" width="16.6666666666667" style="210" customWidth="1"/>
    <col min="18" max="18" width="18" style="210" customWidth="1"/>
    <col min="19" max="19" width="14.6666666666667" style="210" customWidth="1"/>
    <col min="20" max="20" width="15.3333333333333" style="210" customWidth="1"/>
    <col min="21" max="21" width="11.1047619047619" style="210" customWidth="1"/>
    <col min="22" max="22" width="12.552380952381" style="210" customWidth="1"/>
    <col min="23" max="23" width="13.3333333333333" style="210" customWidth="1"/>
    <col min="24" max="24" width="17.4380952380952" style="210" customWidth="1"/>
    <col min="25" max="25" width="22.6666666666667" style="210" customWidth="1"/>
    <col min="26" max="26" width="8.88571428571429" style="210" customWidth="1"/>
    <col min="27" max="27" width="6.88571428571429" style="210" customWidth="1"/>
    <col min="28" max="28" width="5.55238095238095" style="210" customWidth="1"/>
    <col min="29" max="29" width="6.1047619047619" style="210" customWidth="1"/>
    <col min="30" max="40" width="9.33333333333333" style="210" customWidth="1"/>
  </cols>
  <sheetData>
    <row r="1" s="35" customFormat="1" ht="24.75" customHeight="1" spans="1:30">
      <c r="A1" s="211"/>
      <c r="B1" s="211"/>
      <c r="C1" s="211"/>
      <c r="D1" s="211"/>
      <c r="E1" s="211"/>
      <c r="F1" s="211"/>
      <c r="G1" s="211"/>
      <c r="H1" s="212" t="s">
        <v>278</v>
      </c>
      <c r="I1" s="76"/>
      <c r="J1" s="76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</row>
    <row r="2" s="35" customFormat="1" ht="23.25" customHeight="1" spans="1:10">
      <c r="A2" s="213" t="s">
        <v>279</v>
      </c>
      <c r="B2" s="213"/>
      <c r="C2" s="213"/>
      <c r="D2" s="213"/>
      <c r="E2" s="213"/>
      <c r="F2" s="213"/>
      <c r="G2" s="213"/>
      <c r="H2" s="3"/>
      <c r="I2" s="3"/>
      <c r="J2" s="3"/>
    </row>
    <row r="3" s="35" customFormat="1" ht="23.25" customHeight="1" spans="1:10">
      <c r="A3" s="213" t="s">
        <v>122</v>
      </c>
      <c r="B3" s="213"/>
      <c r="C3" s="213"/>
      <c r="D3" s="213"/>
      <c r="E3" s="213"/>
      <c r="F3" s="213"/>
      <c r="G3" s="213"/>
      <c r="H3" s="3"/>
      <c r="I3" s="3"/>
      <c r="J3" s="3"/>
    </row>
    <row r="4" s="36" customFormat="1" ht="24" customHeight="1" spans="1:10">
      <c r="A4" s="214" t="s">
        <v>123</v>
      </c>
      <c r="B4" s="214"/>
      <c r="C4" s="214"/>
      <c r="D4" s="214"/>
      <c r="E4" s="214"/>
      <c r="F4" s="214"/>
      <c r="G4" s="214"/>
      <c r="H4" s="3"/>
      <c r="I4" s="3"/>
      <c r="J4" s="3"/>
    </row>
    <row r="5" s="36" customFormat="1" ht="24" customHeight="1" spans="1:10">
      <c r="A5" s="214" t="s">
        <v>3</v>
      </c>
      <c r="B5" s="214"/>
      <c r="C5" s="214"/>
      <c r="D5" s="214"/>
      <c r="E5" s="214"/>
      <c r="F5" s="214"/>
      <c r="G5" s="214"/>
      <c r="H5" s="3"/>
      <c r="I5" s="3"/>
      <c r="J5" s="3"/>
    </row>
    <row r="6" s="36" customFormat="1" ht="27.75" customHeight="1" spans="1:10">
      <c r="A6" s="215"/>
      <c r="B6" s="216"/>
      <c r="C6" s="216"/>
      <c r="D6" s="216"/>
      <c r="E6" s="216"/>
      <c r="F6" s="216"/>
      <c r="G6" s="216"/>
      <c r="H6" s="216"/>
      <c r="I6" s="270" t="s">
        <v>4</v>
      </c>
      <c r="J6" s="271"/>
    </row>
    <row r="7" s="36" customFormat="1" ht="27.75" customHeight="1" spans="1:8">
      <c r="A7" s="4"/>
      <c r="B7" s="4"/>
      <c r="C7" s="4"/>
      <c r="D7" s="4"/>
      <c r="E7" s="4"/>
      <c r="F7" s="4"/>
      <c r="G7" s="4"/>
      <c r="H7" s="4"/>
    </row>
    <row r="8" s="36" customFormat="1" ht="66" customHeight="1" spans="1:10">
      <c r="A8" s="217" t="s">
        <v>280</v>
      </c>
      <c r="B8" s="217"/>
      <c r="C8" s="217"/>
      <c r="D8" s="217"/>
      <c r="E8" s="217"/>
      <c r="F8" s="217"/>
      <c r="G8" s="217"/>
      <c r="H8" s="217"/>
      <c r="I8" s="14"/>
      <c r="J8" s="14"/>
    </row>
    <row r="9" s="198" customFormat="1" spans="1:10">
      <c r="A9" s="218"/>
      <c r="B9" s="219"/>
      <c r="C9" s="219"/>
      <c r="D9" s="219"/>
      <c r="E9" s="219"/>
      <c r="F9" s="219"/>
      <c r="G9" s="220"/>
      <c r="H9" s="84" t="s">
        <v>40</v>
      </c>
      <c r="I9" s="51"/>
      <c r="J9" s="51"/>
    </row>
    <row r="10" s="199" customFormat="1" ht="54" customHeight="1" spans="1:38">
      <c r="A10" s="221" t="s">
        <v>10</v>
      </c>
      <c r="B10" s="222" t="s">
        <v>281</v>
      </c>
      <c r="C10" s="222" t="s">
        <v>125</v>
      </c>
      <c r="D10" s="223" t="s">
        <v>126</v>
      </c>
      <c r="E10" s="224" t="s">
        <v>127</v>
      </c>
      <c r="F10" s="225"/>
      <c r="G10" s="226" t="s">
        <v>128</v>
      </c>
      <c r="H10" s="90" t="s">
        <v>11</v>
      </c>
      <c r="I10" s="90" t="s">
        <v>12</v>
      </c>
      <c r="J10" s="90" t="s">
        <v>13</v>
      </c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272"/>
      <c r="AL10" s="272"/>
    </row>
    <row r="11" s="200" customFormat="1" ht="27.75" customHeight="1" spans="1:38">
      <c r="A11" s="227" t="s">
        <v>129</v>
      </c>
      <c r="B11" s="228"/>
      <c r="C11" s="228"/>
      <c r="D11" s="229"/>
      <c r="E11" s="223"/>
      <c r="F11" s="226"/>
      <c r="G11" s="230"/>
      <c r="H11" s="231">
        <f>H13+H55+H62+H101+H107+H81+H69</f>
        <v>10369731</v>
      </c>
      <c r="I11" s="231">
        <f>I13+I55+I62+I101+I107+I87+I12</f>
        <v>7192997</v>
      </c>
      <c r="J11" s="231">
        <f>J13+J55+J62+J101+J107+J87+J12</f>
        <v>7178061</v>
      </c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</row>
    <row r="12" s="200" customFormat="1" ht="27.75" customHeight="1" spans="1:38">
      <c r="A12" s="232" t="s">
        <v>130</v>
      </c>
      <c r="B12" s="233"/>
      <c r="C12" s="233"/>
      <c r="D12" s="233"/>
      <c r="E12" s="233"/>
      <c r="F12" s="233"/>
      <c r="G12" s="233"/>
      <c r="H12" s="234"/>
      <c r="I12" s="231">
        <v>176107</v>
      </c>
      <c r="J12" s="231">
        <v>350765</v>
      </c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</row>
    <row r="13" s="200" customFormat="1" ht="44.25" customHeight="1" spans="1:38">
      <c r="A13" s="235" t="s">
        <v>131</v>
      </c>
      <c r="B13" s="236" t="s">
        <v>282</v>
      </c>
      <c r="C13" s="236" t="s">
        <v>132</v>
      </c>
      <c r="D13" s="236"/>
      <c r="E13" s="236"/>
      <c r="F13" s="236"/>
      <c r="G13" s="236"/>
      <c r="H13" s="237">
        <f>H14+H19+H32+H27</f>
        <v>3986838</v>
      </c>
      <c r="I13" s="237">
        <f>I14+I19+I32+I27</f>
        <v>3751885</v>
      </c>
      <c r="J13" s="237">
        <f>J14+J19+J32+J27</f>
        <v>3751885</v>
      </c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</row>
    <row r="14" s="200" customFormat="1" ht="56.25" customHeight="1" spans="1:38">
      <c r="A14" s="238" t="s">
        <v>133</v>
      </c>
      <c r="B14" s="236" t="s">
        <v>282</v>
      </c>
      <c r="C14" s="236" t="s">
        <v>132</v>
      </c>
      <c r="D14" s="236" t="s">
        <v>134</v>
      </c>
      <c r="E14" s="236"/>
      <c r="F14" s="236"/>
      <c r="G14" s="236"/>
      <c r="H14" s="237">
        <f>H15</f>
        <v>718704</v>
      </c>
      <c r="I14" s="237">
        <f>I15</f>
        <v>718704</v>
      </c>
      <c r="J14" s="237">
        <f>J15</f>
        <v>718704</v>
      </c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</row>
    <row r="15" s="201" customFormat="1" ht="41.25" customHeight="1" spans="1:38">
      <c r="A15" s="239" t="s">
        <v>135</v>
      </c>
      <c r="B15" s="240" t="s">
        <v>282</v>
      </c>
      <c r="C15" s="240" t="s">
        <v>132</v>
      </c>
      <c r="D15" s="240" t="s">
        <v>134</v>
      </c>
      <c r="E15" s="241" t="s">
        <v>136</v>
      </c>
      <c r="F15" s="242"/>
      <c r="G15" s="240"/>
      <c r="H15" s="243">
        <f>H16</f>
        <v>718704</v>
      </c>
      <c r="I15" s="255">
        <f t="shared" ref="I15:J17" si="0">I16</f>
        <v>718704</v>
      </c>
      <c r="J15" s="255">
        <f t="shared" si="0"/>
        <v>718704</v>
      </c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/>
      <c r="AE15" s="273"/>
      <c r="AF15" s="273"/>
      <c r="AG15" s="273"/>
      <c r="AH15" s="273"/>
      <c r="AI15" s="273"/>
      <c r="AJ15" s="273"/>
      <c r="AK15" s="273"/>
      <c r="AL15" s="273"/>
    </row>
    <row r="16" s="202" customFormat="1" ht="31.5" customHeight="1" spans="1:38">
      <c r="A16" s="239" t="s">
        <v>137</v>
      </c>
      <c r="B16" s="240" t="s">
        <v>282</v>
      </c>
      <c r="C16" s="240" t="s">
        <v>132</v>
      </c>
      <c r="D16" s="240" t="s">
        <v>134</v>
      </c>
      <c r="E16" s="241" t="s">
        <v>138</v>
      </c>
      <c r="F16" s="244"/>
      <c r="G16" s="240"/>
      <c r="H16" s="243">
        <f>H17</f>
        <v>718704</v>
      </c>
      <c r="I16" s="243">
        <f t="shared" si="0"/>
        <v>718704</v>
      </c>
      <c r="J16" s="243">
        <f t="shared" si="0"/>
        <v>718704</v>
      </c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</row>
    <row r="17" s="202" customFormat="1" ht="41.25" customHeight="1" spans="1:38">
      <c r="A17" s="239" t="s">
        <v>139</v>
      </c>
      <c r="B17" s="240" t="s">
        <v>282</v>
      </c>
      <c r="C17" s="240" t="s">
        <v>132</v>
      </c>
      <c r="D17" s="240" t="s">
        <v>134</v>
      </c>
      <c r="E17" s="241" t="s">
        <v>138</v>
      </c>
      <c r="F17" s="244" t="s">
        <v>140</v>
      </c>
      <c r="G17" s="240"/>
      <c r="H17" s="243">
        <f>H18</f>
        <v>718704</v>
      </c>
      <c r="I17" s="243">
        <f t="shared" si="0"/>
        <v>718704</v>
      </c>
      <c r="J17" s="243">
        <f t="shared" si="0"/>
        <v>718704</v>
      </c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</row>
    <row r="18" s="202" customFormat="1" ht="83.25" customHeight="1" spans="1:38">
      <c r="A18" s="245" t="s">
        <v>141</v>
      </c>
      <c r="B18" s="246" t="s">
        <v>282</v>
      </c>
      <c r="C18" s="246" t="s">
        <v>132</v>
      </c>
      <c r="D18" s="246" t="s">
        <v>134</v>
      </c>
      <c r="E18" s="241" t="s">
        <v>138</v>
      </c>
      <c r="F18" s="244" t="s">
        <v>140</v>
      </c>
      <c r="G18" s="240" t="s">
        <v>142</v>
      </c>
      <c r="H18" s="247">
        <v>718704</v>
      </c>
      <c r="I18" s="247">
        <v>718704</v>
      </c>
      <c r="J18" s="247">
        <v>718704</v>
      </c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</row>
    <row r="19" s="202" customFormat="1" ht="78" customHeight="1" spans="1:38">
      <c r="A19" s="238" t="s">
        <v>143</v>
      </c>
      <c r="B19" s="236" t="s">
        <v>282</v>
      </c>
      <c r="C19" s="236" t="s">
        <v>132</v>
      </c>
      <c r="D19" s="236" t="s">
        <v>144</v>
      </c>
      <c r="E19" s="236"/>
      <c r="F19" s="236"/>
      <c r="G19" s="236"/>
      <c r="H19" s="237">
        <f>H20+H25</f>
        <v>1903170</v>
      </c>
      <c r="I19" s="237">
        <f t="shared" ref="H19:J21" si="1">I20</f>
        <v>1896396</v>
      </c>
      <c r="J19" s="237">
        <f t="shared" si="1"/>
        <v>1896396</v>
      </c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</row>
    <row r="20" s="202" customFormat="1" ht="40.5" customHeight="1" spans="1:38">
      <c r="A20" s="239" t="s">
        <v>145</v>
      </c>
      <c r="B20" s="240" t="s">
        <v>282</v>
      </c>
      <c r="C20" s="240" t="s">
        <v>132</v>
      </c>
      <c r="D20" s="240" t="s">
        <v>144</v>
      </c>
      <c r="E20" s="241" t="s">
        <v>146</v>
      </c>
      <c r="F20" s="242"/>
      <c r="G20" s="240"/>
      <c r="H20" s="243">
        <f t="shared" si="1"/>
        <v>1896396</v>
      </c>
      <c r="I20" s="255">
        <f t="shared" si="1"/>
        <v>1896396</v>
      </c>
      <c r="J20" s="255">
        <f t="shared" si="1"/>
        <v>1896396</v>
      </c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</row>
    <row r="21" s="202" customFormat="1" ht="37.5" customHeight="1" spans="1:38">
      <c r="A21" s="239" t="s">
        <v>147</v>
      </c>
      <c r="B21" s="240" t="s">
        <v>282</v>
      </c>
      <c r="C21" s="240" t="s">
        <v>132</v>
      </c>
      <c r="D21" s="240" t="s">
        <v>144</v>
      </c>
      <c r="E21" s="241" t="s">
        <v>148</v>
      </c>
      <c r="F21" s="244"/>
      <c r="G21" s="240"/>
      <c r="H21" s="243">
        <f t="shared" si="1"/>
        <v>1896396</v>
      </c>
      <c r="I21" s="243">
        <f t="shared" si="1"/>
        <v>1896396</v>
      </c>
      <c r="J21" s="243">
        <f t="shared" si="1"/>
        <v>1896396</v>
      </c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</row>
    <row r="22" s="203" customFormat="1" ht="58.2" customHeight="1" spans="1:10">
      <c r="A22" s="239" t="s">
        <v>139</v>
      </c>
      <c r="B22" s="240" t="s">
        <v>282</v>
      </c>
      <c r="C22" s="240" t="s">
        <v>132</v>
      </c>
      <c r="D22" s="240" t="s">
        <v>144</v>
      </c>
      <c r="E22" s="241" t="s">
        <v>148</v>
      </c>
      <c r="F22" s="244" t="s">
        <v>140</v>
      </c>
      <c r="G22" s="240"/>
      <c r="H22" s="243">
        <f>H23+H24</f>
        <v>1896396</v>
      </c>
      <c r="I22" s="243">
        <f>I23+I24</f>
        <v>1896396</v>
      </c>
      <c r="J22" s="243">
        <f>J23+J24</f>
        <v>1896396</v>
      </c>
    </row>
    <row r="23" s="203" customFormat="1" ht="77.25" customHeight="1" spans="1:10">
      <c r="A23" s="245" t="s">
        <v>141</v>
      </c>
      <c r="B23" s="246" t="s">
        <v>282</v>
      </c>
      <c r="C23" s="246" t="s">
        <v>132</v>
      </c>
      <c r="D23" s="246" t="s">
        <v>144</v>
      </c>
      <c r="E23" s="241" t="s">
        <v>148</v>
      </c>
      <c r="F23" s="244" t="s">
        <v>140</v>
      </c>
      <c r="G23" s="240" t="s">
        <v>142</v>
      </c>
      <c r="H23" s="247">
        <v>1890396</v>
      </c>
      <c r="I23" s="243">
        <v>1890396</v>
      </c>
      <c r="J23" s="247">
        <v>1890396</v>
      </c>
    </row>
    <row r="24" s="203" customFormat="1" ht="36.75" customHeight="1" spans="1:10">
      <c r="A24" s="141" t="s">
        <v>149</v>
      </c>
      <c r="B24" s="246" t="s">
        <v>282</v>
      </c>
      <c r="C24" s="246" t="s">
        <v>132</v>
      </c>
      <c r="D24" s="246" t="s">
        <v>144</v>
      </c>
      <c r="E24" s="241" t="s">
        <v>148</v>
      </c>
      <c r="F24" s="244" t="s">
        <v>140</v>
      </c>
      <c r="G24" s="240" t="s">
        <v>150</v>
      </c>
      <c r="H24" s="247">
        <v>6000</v>
      </c>
      <c r="I24" s="243">
        <v>6000</v>
      </c>
      <c r="J24" s="247">
        <v>6000</v>
      </c>
    </row>
    <row r="25" s="202" customFormat="1" ht="56.7" customHeight="1" spans="1:38">
      <c r="A25" s="248" t="s">
        <v>151</v>
      </c>
      <c r="B25" s="246" t="s">
        <v>282</v>
      </c>
      <c r="C25" s="246" t="s">
        <v>132</v>
      </c>
      <c r="D25" s="240" t="s">
        <v>144</v>
      </c>
      <c r="E25" s="249" t="s">
        <v>148</v>
      </c>
      <c r="F25" s="244" t="s">
        <v>152</v>
      </c>
      <c r="G25" s="240"/>
      <c r="H25" s="243">
        <f>H26</f>
        <v>6774</v>
      </c>
      <c r="I25" s="243"/>
      <c r="J25" s="24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3"/>
      <c r="AI25" s="203"/>
      <c r="AJ25" s="203"/>
      <c r="AK25" s="203"/>
      <c r="AL25" s="203"/>
    </row>
    <row r="26" s="202" customFormat="1" ht="56.7" customHeight="1" spans="1:38">
      <c r="A26" s="248" t="s">
        <v>153</v>
      </c>
      <c r="B26" s="246" t="s">
        <v>282</v>
      </c>
      <c r="C26" s="246" t="s">
        <v>132</v>
      </c>
      <c r="D26" s="240" t="s">
        <v>144</v>
      </c>
      <c r="E26" s="249" t="s">
        <v>148</v>
      </c>
      <c r="F26" s="244" t="s">
        <v>152</v>
      </c>
      <c r="G26" s="240" t="s">
        <v>142</v>
      </c>
      <c r="H26" s="243">
        <v>6774</v>
      </c>
      <c r="I26" s="243"/>
      <c r="J26" s="24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/>
      <c r="AF26" s="203"/>
      <c r="AG26" s="203"/>
      <c r="AH26" s="203"/>
      <c r="AI26" s="203"/>
      <c r="AJ26" s="203"/>
      <c r="AK26" s="203"/>
      <c r="AL26" s="203"/>
    </row>
    <row r="27" s="202" customFormat="1" ht="56.7" customHeight="1" spans="1:38">
      <c r="A27" s="239" t="s">
        <v>158</v>
      </c>
      <c r="B27" s="240" t="s">
        <v>282</v>
      </c>
      <c r="C27" s="240" t="s">
        <v>132</v>
      </c>
      <c r="D27" s="240" t="s">
        <v>155</v>
      </c>
      <c r="E27" s="249" t="s">
        <v>159</v>
      </c>
      <c r="F27" s="244"/>
      <c r="G27" s="240"/>
      <c r="H27" s="243">
        <f>H28+H30</f>
        <v>6435</v>
      </c>
      <c r="I27" s="243">
        <f>I28+I30</f>
        <v>6435</v>
      </c>
      <c r="J27" s="243">
        <f>J28+J30</f>
        <v>6435</v>
      </c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</row>
    <row r="28" s="203" customFormat="1" ht="58.5" customHeight="1" spans="1:10">
      <c r="A28" s="239" t="s">
        <v>160</v>
      </c>
      <c r="B28" s="240" t="s">
        <v>282</v>
      </c>
      <c r="C28" s="240" t="s">
        <v>132</v>
      </c>
      <c r="D28" s="240" t="s">
        <v>155</v>
      </c>
      <c r="E28" s="249" t="s">
        <v>159</v>
      </c>
      <c r="F28" s="244" t="s">
        <v>161</v>
      </c>
      <c r="G28" s="240"/>
      <c r="H28" s="243">
        <f>H29</f>
        <v>5000</v>
      </c>
      <c r="I28" s="250">
        <v>5000</v>
      </c>
      <c r="J28" s="250">
        <v>5000</v>
      </c>
    </row>
    <row r="29" s="204" customFormat="1" ht="46.5" customHeight="1" spans="1:10">
      <c r="A29" s="245" t="s">
        <v>162</v>
      </c>
      <c r="B29" s="246" t="s">
        <v>282</v>
      </c>
      <c r="C29" s="246" t="s">
        <v>132</v>
      </c>
      <c r="D29" s="246" t="s">
        <v>155</v>
      </c>
      <c r="E29" s="249" t="s">
        <v>159</v>
      </c>
      <c r="F29" s="244" t="s">
        <v>161</v>
      </c>
      <c r="G29" s="246" t="s">
        <v>163</v>
      </c>
      <c r="H29" s="250">
        <v>5000</v>
      </c>
      <c r="I29" s="243">
        <f>I30</f>
        <v>1435</v>
      </c>
      <c r="J29" s="243">
        <f>J30</f>
        <v>1435</v>
      </c>
    </row>
    <row r="30" s="205" customFormat="1" ht="37.5" customHeight="1" spans="1:10">
      <c r="A30" s="239" t="s">
        <v>164</v>
      </c>
      <c r="B30" s="240" t="s">
        <v>282</v>
      </c>
      <c r="C30" s="240" t="s">
        <v>132</v>
      </c>
      <c r="D30" s="240" t="s">
        <v>155</v>
      </c>
      <c r="E30" s="249" t="s">
        <v>159</v>
      </c>
      <c r="F30" s="244" t="s">
        <v>165</v>
      </c>
      <c r="G30" s="240"/>
      <c r="H30" s="243">
        <f>H31</f>
        <v>1435</v>
      </c>
      <c r="I30" s="250">
        <v>1435</v>
      </c>
      <c r="J30" s="250">
        <v>1435</v>
      </c>
    </row>
    <row r="31" s="205" customFormat="1" ht="74.1" customHeight="1" spans="1:10">
      <c r="A31" s="245" t="s">
        <v>162</v>
      </c>
      <c r="B31" s="246" t="s">
        <v>282</v>
      </c>
      <c r="C31" s="246" t="s">
        <v>132</v>
      </c>
      <c r="D31" s="246" t="s">
        <v>155</v>
      </c>
      <c r="E31" s="249" t="s">
        <v>159</v>
      </c>
      <c r="F31" s="244" t="s">
        <v>165</v>
      </c>
      <c r="G31" s="246" t="s">
        <v>163</v>
      </c>
      <c r="H31" s="250">
        <v>1435</v>
      </c>
      <c r="I31" s="255">
        <v>1435</v>
      </c>
      <c r="J31" s="255">
        <v>1435</v>
      </c>
    </row>
    <row r="32" s="205" customFormat="1" ht="94.5" customHeight="1" spans="1:10">
      <c r="A32" s="235" t="s">
        <v>166</v>
      </c>
      <c r="B32" s="236" t="s">
        <v>282</v>
      </c>
      <c r="C32" s="236" t="s">
        <v>132</v>
      </c>
      <c r="D32" s="251" t="s">
        <v>167</v>
      </c>
      <c r="E32" s="252"/>
      <c r="F32" s="252"/>
      <c r="G32" s="236"/>
      <c r="H32" s="237">
        <f>H33+H43+H40+H37</f>
        <v>1358529</v>
      </c>
      <c r="I32" s="237">
        <f>I33+I43+I40</f>
        <v>1130350</v>
      </c>
      <c r="J32" s="237">
        <f>J33+J43+J40</f>
        <v>1130350</v>
      </c>
    </row>
    <row r="33" s="205" customFormat="1" ht="102.6" customHeight="1" spans="1:10">
      <c r="A33" s="253" t="s">
        <v>168</v>
      </c>
      <c r="B33" s="236" t="s">
        <v>282</v>
      </c>
      <c r="C33" s="236" t="s">
        <v>132</v>
      </c>
      <c r="D33" s="251" t="s">
        <v>167</v>
      </c>
      <c r="E33" s="252" t="s">
        <v>169</v>
      </c>
      <c r="F33" s="252"/>
      <c r="G33" s="236"/>
      <c r="H33" s="237">
        <f t="shared" ref="H33:J35" si="2">H34</f>
        <v>829200</v>
      </c>
      <c r="I33" s="237">
        <f t="shared" si="2"/>
        <v>829200</v>
      </c>
      <c r="J33" s="237">
        <f t="shared" si="2"/>
        <v>829200</v>
      </c>
    </row>
    <row r="34" s="205" customFormat="1" ht="101.4" customHeight="1" spans="1:10">
      <c r="A34" s="254" t="s">
        <v>170</v>
      </c>
      <c r="B34" s="246" t="s">
        <v>282</v>
      </c>
      <c r="C34" s="246" t="s">
        <v>132</v>
      </c>
      <c r="D34" s="241" t="s">
        <v>167</v>
      </c>
      <c r="E34" s="244" t="s">
        <v>171</v>
      </c>
      <c r="F34" s="244"/>
      <c r="G34" s="236"/>
      <c r="H34" s="255">
        <f t="shared" si="2"/>
        <v>829200</v>
      </c>
      <c r="I34" s="255">
        <f t="shared" si="2"/>
        <v>829200</v>
      </c>
      <c r="J34" s="255">
        <f t="shared" si="2"/>
        <v>829200</v>
      </c>
    </row>
    <row r="35" s="205" customFormat="1" ht="96.6" customHeight="1" spans="1:10">
      <c r="A35" s="256" t="s">
        <v>172</v>
      </c>
      <c r="B35" s="246" t="s">
        <v>282</v>
      </c>
      <c r="C35" s="246" t="s">
        <v>132</v>
      </c>
      <c r="D35" s="241" t="s">
        <v>167</v>
      </c>
      <c r="E35" s="244" t="s">
        <v>171</v>
      </c>
      <c r="F35" s="244" t="s">
        <v>173</v>
      </c>
      <c r="G35" s="236"/>
      <c r="H35" s="255">
        <f t="shared" si="2"/>
        <v>829200</v>
      </c>
      <c r="I35" s="255">
        <f t="shared" si="2"/>
        <v>829200</v>
      </c>
      <c r="J35" s="255">
        <f t="shared" si="2"/>
        <v>829200</v>
      </c>
    </row>
    <row r="36" s="205" customFormat="1" ht="70.2" customHeight="1" spans="1:10">
      <c r="A36" s="257" t="s">
        <v>174</v>
      </c>
      <c r="B36" s="246" t="s">
        <v>282</v>
      </c>
      <c r="C36" s="246" t="s">
        <v>132</v>
      </c>
      <c r="D36" s="241" t="s">
        <v>167</v>
      </c>
      <c r="E36" s="244" t="s">
        <v>171</v>
      </c>
      <c r="F36" s="244" t="s">
        <v>173</v>
      </c>
      <c r="G36" s="246" t="s">
        <v>175</v>
      </c>
      <c r="H36" s="258">
        <v>829200</v>
      </c>
      <c r="I36" s="258">
        <v>829200</v>
      </c>
      <c r="J36" s="258">
        <v>829200</v>
      </c>
    </row>
    <row r="37" s="205" customFormat="1" ht="70.2" customHeight="1" spans="1:10">
      <c r="A37" s="259" t="s">
        <v>180</v>
      </c>
      <c r="B37" s="236" t="s">
        <v>282</v>
      </c>
      <c r="C37" s="236" t="s">
        <v>132</v>
      </c>
      <c r="D37" s="251" t="s">
        <v>167</v>
      </c>
      <c r="E37" s="252" t="s">
        <v>283</v>
      </c>
      <c r="F37" s="252"/>
      <c r="G37" s="236"/>
      <c r="H37" s="260">
        <f>H38</f>
        <v>50000</v>
      </c>
      <c r="I37" s="258"/>
      <c r="J37" s="258"/>
    </row>
    <row r="38" s="205" customFormat="1" ht="70.2" customHeight="1" spans="1:10">
      <c r="A38" s="261" t="s">
        <v>182</v>
      </c>
      <c r="B38" s="246" t="s">
        <v>282</v>
      </c>
      <c r="C38" s="246" t="s">
        <v>132</v>
      </c>
      <c r="D38" s="241" t="s">
        <v>167</v>
      </c>
      <c r="E38" s="244" t="s">
        <v>283</v>
      </c>
      <c r="F38" s="244" t="s">
        <v>183</v>
      </c>
      <c r="G38" s="246"/>
      <c r="H38" s="258">
        <f>H39</f>
        <v>50000</v>
      </c>
      <c r="I38" s="258"/>
      <c r="J38" s="258"/>
    </row>
    <row r="39" s="205" customFormat="1" ht="70.2" customHeight="1" spans="1:10">
      <c r="A39" s="261" t="s">
        <v>141</v>
      </c>
      <c r="B39" s="246" t="s">
        <v>282</v>
      </c>
      <c r="C39" s="246" t="s">
        <v>132</v>
      </c>
      <c r="D39" s="241" t="s">
        <v>167</v>
      </c>
      <c r="E39" s="244" t="s">
        <v>283</v>
      </c>
      <c r="F39" s="244" t="s">
        <v>183</v>
      </c>
      <c r="G39" s="246" t="s">
        <v>175</v>
      </c>
      <c r="H39" s="258">
        <v>50000</v>
      </c>
      <c r="I39" s="258"/>
      <c r="J39" s="258"/>
    </row>
    <row r="40" s="205" customFormat="1" ht="40.5" customHeight="1" spans="1:10">
      <c r="A40" s="141" t="s">
        <v>187</v>
      </c>
      <c r="B40" s="246" t="s">
        <v>282</v>
      </c>
      <c r="C40" s="246" t="s">
        <v>132</v>
      </c>
      <c r="D40" s="262">
        <v>13</v>
      </c>
      <c r="E40" s="262" t="s">
        <v>186</v>
      </c>
      <c r="F40" s="241" t="s">
        <v>188</v>
      </c>
      <c r="G40" s="246"/>
      <c r="H40" s="255">
        <f>H41+H42</f>
        <v>326150</v>
      </c>
      <c r="I40" s="255">
        <f>I41+I42</f>
        <v>171150</v>
      </c>
      <c r="J40" s="255">
        <f>J41+J42</f>
        <v>171150</v>
      </c>
    </row>
    <row r="41" s="205" customFormat="1" ht="58.2" customHeight="1" spans="1:10">
      <c r="A41" s="141" t="s">
        <v>174</v>
      </c>
      <c r="B41" s="246" t="s">
        <v>282</v>
      </c>
      <c r="C41" s="246" t="s">
        <v>132</v>
      </c>
      <c r="D41" s="262">
        <v>13</v>
      </c>
      <c r="E41" s="262" t="s">
        <v>186</v>
      </c>
      <c r="F41" s="241" t="s">
        <v>188</v>
      </c>
      <c r="G41" s="246" t="s">
        <v>175</v>
      </c>
      <c r="H41" s="255">
        <v>305000</v>
      </c>
      <c r="I41" s="255">
        <v>150000</v>
      </c>
      <c r="J41" s="255">
        <v>150000</v>
      </c>
    </row>
    <row r="42" s="205" customFormat="1" ht="84.75" customHeight="1" spans="1:10">
      <c r="A42" s="141" t="s">
        <v>149</v>
      </c>
      <c r="B42" s="246" t="s">
        <v>282</v>
      </c>
      <c r="C42" s="246" t="s">
        <v>132</v>
      </c>
      <c r="D42" s="262">
        <v>13</v>
      </c>
      <c r="E42" s="262" t="s">
        <v>186</v>
      </c>
      <c r="F42" s="241" t="s">
        <v>188</v>
      </c>
      <c r="G42" s="246" t="s">
        <v>150</v>
      </c>
      <c r="H42" s="255">
        <v>21150</v>
      </c>
      <c r="I42" s="255">
        <v>21150</v>
      </c>
      <c r="J42" s="255">
        <v>21150</v>
      </c>
    </row>
    <row r="43" s="205" customFormat="1" ht="31.5" customHeight="1" spans="1:10">
      <c r="A43" s="245" t="s">
        <v>189</v>
      </c>
      <c r="B43" s="246" t="s">
        <v>282</v>
      </c>
      <c r="C43" s="246" t="s">
        <v>132</v>
      </c>
      <c r="D43" s="262">
        <v>13</v>
      </c>
      <c r="E43" s="241" t="s">
        <v>190</v>
      </c>
      <c r="F43" s="263"/>
      <c r="G43" s="246"/>
      <c r="H43" s="255">
        <f>H44</f>
        <v>153179</v>
      </c>
      <c r="I43" s="255">
        <f>I44</f>
        <v>130000</v>
      </c>
      <c r="J43" s="255">
        <f>J44</f>
        <v>130000</v>
      </c>
    </row>
    <row r="44" s="205" customFormat="1" ht="31.5" customHeight="1" spans="1:10">
      <c r="A44" s="245" t="s">
        <v>191</v>
      </c>
      <c r="B44" s="246" t="s">
        <v>282</v>
      </c>
      <c r="C44" s="246" t="s">
        <v>132</v>
      </c>
      <c r="D44" s="241" t="s">
        <v>167</v>
      </c>
      <c r="E44" s="241" t="s">
        <v>192</v>
      </c>
      <c r="F44" s="241"/>
      <c r="G44" s="246"/>
      <c r="H44" s="255">
        <f>H49+H51+H53+H45+H47</f>
        <v>153179</v>
      </c>
      <c r="I44" s="255">
        <f>I49+I51+I53</f>
        <v>130000</v>
      </c>
      <c r="J44" s="255">
        <f>J49+J51+J53</f>
        <v>130000</v>
      </c>
    </row>
    <row r="45" s="205" customFormat="1" ht="46.5" customHeight="1" spans="1:10">
      <c r="A45" s="245" t="s">
        <v>193</v>
      </c>
      <c r="B45" s="246" t="s">
        <v>282</v>
      </c>
      <c r="C45" s="246" t="s">
        <v>132</v>
      </c>
      <c r="D45" s="246" t="s">
        <v>167</v>
      </c>
      <c r="E45" s="241" t="s">
        <v>192</v>
      </c>
      <c r="F45" s="241" t="s">
        <v>194</v>
      </c>
      <c r="G45" s="246"/>
      <c r="H45" s="255">
        <f>H46</f>
        <v>3650</v>
      </c>
      <c r="I45" s="255"/>
      <c r="J45" s="255"/>
    </row>
    <row r="46" s="205" customFormat="1" ht="46.5" customHeight="1" spans="1:10">
      <c r="A46" s="257" t="s">
        <v>174</v>
      </c>
      <c r="B46" s="246" t="s">
        <v>282</v>
      </c>
      <c r="C46" s="246" t="s">
        <v>132</v>
      </c>
      <c r="D46" s="246" t="s">
        <v>167</v>
      </c>
      <c r="E46" s="241" t="s">
        <v>192</v>
      </c>
      <c r="F46" s="241" t="s">
        <v>194</v>
      </c>
      <c r="G46" s="246" t="s">
        <v>175</v>
      </c>
      <c r="H46" s="255">
        <v>3650</v>
      </c>
      <c r="I46" s="255"/>
      <c r="J46" s="255"/>
    </row>
    <row r="47" s="205" customFormat="1" ht="46.5" customHeight="1" spans="1:10">
      <c r="A47" s="245" t="s">
        <v>193</v>
      </c>
      <c r="B47" s="246" t="s">
        <v>282</v>
      </c>
      <c r="C47" s="246" t="s">
        <v>132</v>
      </c>
      <c r="D47" s="246" t="s">
        <v>167</v>
      </c>
      <c r="E47" s="241" t="s">
        <v>192</v>
      </c>
      <c r="F47" s="241" t="s">
        <v>152</v>
      </c>
      <c r="G47" s="246"/>
      <c r="H47" s="255">
        <f>H48</f>
        <v>19529</v>
      </c>
      <c r="I47" s="255"/>
      <c r="J47" s="255"/>
    </row>
    <row r="48" s="205" customFormat="1" ht="46.5" customHeight="1" spans="1:10">
      <c r="A48" s="248" t="s">
        <v>153</v>
      </c>
      <c r="B48" s="246" t="s">
        <v>282</v>
      </c>
      <c r="C48" s="246" t="s">
        <v>132</v>
      </c>
      <c r="D48" s="246" t="s">
        <v>167</v>
      </c>
      <c r="E48" s="241" t="s">
        <v>192</v>
      </c>
      <c r="F48" s="241" t="s">
        <v>152</v>
      </c>
      <c r="G48" s="246" t="s">
        <v>142</v>
      </c>
      <c r="H48" s="255">
        <v>19529</v>
      </c>
      <c r="I48" s="255"/>
      <c r="J48" s="255"/>
    </row>
    <row r="49" s="205" customFormat="1" ht="46.5" customHeight="1" spans="1:10">
      <c r="A49" s="141" t="s">
        <v>195</v>
      </c>
      <c r="B49" s="246" t="s">
        <v>282</v>
      </c>
      <c r="C49" s="246" t="s">
        <v>132</v>
      </c>
      <c r="D49" s="262">
        <v>13</v>
      </c>
      <c r="E49" s="262" t="s">
        <v>192</v>
      </c>
      <c r="F49" s="241" t="s">
        <v>196</v>
      </c>
      <c r="G49" s="246"/>
      <c r="H49" s="255">
        <f>H50</f>
        <v>30000</v>
      </c>
      <c r="I49" s="255">
        <f>I50</f>
        <v>30000</v>
      </c>
      <c r="J49" s="255">
        <f>J50</f>
        <v>30000</v>
      </c>
    </row>
    <row r="50" s="205" customFormat="1" ht="69" customHeight="1" spans="1:10">
      <c r="A50" s="141" t="s">
        <v>174</v>
      </c>
      <c r="B50" s="246" t="s">
        <v>282</v>
      </c>
      <c r="C50" s="246" t="s">
        <v>132</v>
      </c>
      <c r="D50" s="262">
        <v>13</v>
      </c>
      <c r="E50" s="262" t="s">
        <v>192</v>
      </c>
      <c r="F50" s="241" t="s">
        <v>196</v>
      </c>
      <c r="G50" s="246" t="s">
        <v>175</v>
      </c>
      <c r="H50" s="255">
        <v>30000</v>
      </c>
      <c r="I50" s="255">
        <v>30000</v>
      </c>
      <c r="J50" s="255">
        <v>30000</v>
      </c>
    </row>
    <row r="51" s="205" customFormat="1" ht="61.95" customHeight="1" spans="1:10">
      <c r="A51" s="141" t="s">
        <v>197</v>
      </c>
      <c r="B51" s="246" t="s">
        <v>282</v>
      </c>
      <c r="C51" s="246" t="s">
        <v>132</v>
      </c>
      <c r="D51" s="262">
        <v>13</v>
      </c>
      <c r="E51" s="262" t="s">
        <v>192</v>
      </c>
      <c r="F51" s="241" t="s">
        <v>198</v>
      </c>
      <c r="G51" s="246"/>
      <c r="H51" s="255">
        <f>H52</f>
        <v>50000</v>
      </c>
      <c r="I51" s="255">
        <f>I52</f>
        <v>50000</v>
      </c>
      <c r="J51" s="255">
        <f>J52</f>
        <v>50000</v>
      </c>
    </row>
    <row r="52" s="205" customFormat="1" ht="37.5" customHeight="1" spans="1:10">
      <c r="A52" s="141" t="s">
        <v>174</v>
      </c>
      <c r="B52" s="246" t="s">
        <v>282</v>
      </c>
      <c r="C52" s="246" t="s">
        <v>132</v>
      </c>
      <c r="D52" s="262">
        <v>13</v>
      </c>
      <c r="E52" s="262" t="s">
        <v>192</v>
      </c>
      <c r="F52" s="241" t="s">
        <v>198</v>
      </c>
      <c r="G52" s="246" t="s">
        <v>175</v>
      </c>
      <c r="H52" s="255">
        <v>50000</v>
      </c>
      <c r="I52" s="255">
        <v>50000</v>
      </c>
      <c r="J52" s="255">
        <v>50000</v>
      </c>
    </row>
    <row r="53" s="66" customFormat="1" ht="42.75" customHeight="1" spans="1:255">
      <c r="A53" s="141" t="s">
        <v>199</v>
      </c>
      <c r="B53" s="246" t="s">
        <v>282</v>
      </c>
      <c r="C53" s="246" t="s">
        <v>132</v>
      </c>
      <c r="D53" s="262">
        <v>13</v>
      </c>
      <c r="E53" s="262" t="s">
        <v>192</v>
      </c>
      <c r="F53" s="241" t="s">
        <v>200</v>
      </c>
      <c r="G53" s="246"/>
      <c r="H53" s="255">
        <f>H54</f>
        <v>50000</v>
      </c>
      <c r="I53" s="255">
        <f>I54</f>
        <v>50000</v>
      </c>
      <c r="J53" s="255">
        <f>J54</f>
        <v>50000</v>
      </c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  <c r="AF53" s="274"/>
      <c r="AG53" s="274"/>
      <c r="AH53" s="274"/>
      <c r="AI53" s="274"/>
      <c r="AJ53" s="274"/>
      <c r="AK53" s="274"/>
      <c r="AL53" s="274"/>
      <c r="AM53" s="274"/>
      <c r="AN53" s="274"/>
      <c r="AO53" s="274"/>
      <c r="AP53" s="274"/>
      <c r="AQ53" s="274"/>
      <c r="AR53" s="274"/>
      <c r="AS53" s="274"/>
      <c r="AT53" s="274"/>
      <c r="AU53" s="274"/>
      <c r="AV53" s="274"/>
      <c r="AW53" s="274"/>
      <c r="AX53" s="274"/>
      <c r="AY53" s="274"/>
      <c r="AZ53" s="274"/>
      <c r="BA53" s="274"/>
      <c r="BB53" s="274"/>
      <c r="BC53" s="274"/>
      <c r="BD53" s="274"/>
      <c r="BE53" s="274"/>
      <c r="BF53" s="274"/>
      <c r="BG53" s="274"/>
      <c r="BH53" s="274"/>
      <c r="BI53" s="274"/>
      <c r="BJ53" s="274"/>
      <c r="BK53" s="274"/>
      <c r="BL53" s="274"/>
      <c r="BM53" s="274"/>
      <c r="BN53" s="274"/>
      <c r="BO53" s="274"/>
      <c r="BP53" s="274"/>
      <c r="BQ53" s="274"/>
      <c r="BR53" s="274"/>
      <c r="BS53" s="274"/>
      <c r="BT53" s="274"/>
      <c r="BU53" s="274"/>
      <c r="BV53" s="274"/>
      <c r="BW53" s="274"/>
      <c r="BX53" s="274"/>
      <c r="BY53" s="274"/>
      <c r="BZ53" s="274"/>
      <c r="CA53" s="274"/>
      <c r="CB53" s="274"/>
      <c r="CC53" s="274"/>
      <c r="CD53" s="274"/>
      <c r="CE53" s="274"/>
      <c r="CF53" s="274"/>
      <c r="CG53" s="274"/>
      <c r="CH53" s="274"/>
      <c r="CI53" s="274"/>
      <c r="CJ53" s="274"/>
      <c r="CK53" s="274"/>
      <c r="CL53" s="274"/>
      <c r="CM53" s="274"/>
      <c r="CN53" s="274"/>
      <c r="CO53" s="274"/>
      <c r="CP53" s="274"/>
      <c r="CQ53" s="274"/>
      <c r="CR53" s="274"/>
      <c r="CS53" s="274"/>
      <c r="CT53" s="274"/>
      <c r="CU53" s="274"/>
      <c r="CV53" s="274"/>
      <c r="CW53" s="274"/>
      <c r="CX53" s="274"/>
      <c r="CY53" s="274"/>
      <c r="CZ53" s="274"/>
      <c r="DA53" s="274"/>
      <c r="DB53" s="274"/>
      <c r="DC53" s="274"/>
      <c r="DD53" s="274"/>
      <c r="DE53" s="274"/>
      <c r="DF53" s="274"/>
      <c r="DG53" s="274"/>
      <c r="DH53" s="274"/>
      <c r="DI53" s="274"/>
      <c r="DJ53" s="274"/>
      <c r="DK53" s="274"/>
      <c r="DL53" s="274"/>
      <c r="DM53" s="274"/>
      <c r="DN53" s="274"/>
      <c r="DO53" s="274"/>
      <c r="DP53" s="274"/>
      <c r="DQ53" s="274"/>
      <c r="DR53" s="274"/>
      <c r="DS53" s="274"/>
      <c r="DT53" s="274"/>
      <c r="DU53" s="274"/>
      <c r="DV53" s="274"/>
      <c r="DW53" s="274"/>
      <c r="DX53" s="274"/>
      <c r="DY53" s="274"/>
      <c r="DZ53" s="274"/>
      <c r="EA53" s="274"/>
      <c r="EB53" s="274"/>
      <c r="EC53" s="274"/>
      <c r="ED53" s="274"/>
      <c r="EE53" s="274"/>
      <c r="EF53" s="274"/>
      <c r="EG53" s="274"/>
      <c r="EH53" s="274"/>
      <c r="EI53" s="274"/>
      <c r="EJ53" s="274"/>
      <c r="EK53" s="274"/>
      <c r="EL53" s="274"/>
      <c r="EM53" s="274"/>
      <c r="EN53" s="274"/>
      <c r="EO53" s="274"/>
      <c r="EP53" s="274"/>
      <c r="EQ53" s="274"/>
      <c r="ER53" s="274"/>
      <c r="ES53" s="274"/>
      <c r="ET53" s="274"/>
      <c r="EU53" s="274"/>
      <c r="EV53" s="274"/>
      <c r="EW53" s="274"/>
      <c r="EX53" s="274"/>
      <c r="EY53" s="274"/>
      <c r="EZ53" s="274"/>
      <c r="FA53" s="274"/>
      <c r="FB53" s="274"/>
      <c r="FC53" s="274"/>
      <c r="FD53" s="274"/>
      <c r="FE53" s="274"/>
      <c r="FF53" s="274"/>
      <c r="FG53" s="274"/>
      <c r="FH53" s="274"/>
      <c r="FI53" s="274"/>
      <c r="FJ53" s="274"/>
      <c r="FK53" s="274"/>
      <c r="FL53" s="274"/>
      <c r="FM53" s="274"/>
      <c r="FN53" s="274"/>
      <c r="FO53" s="274"/>
      <c r="FP53" s="274"/>
      <c r="FQ53" s="274"/>
      <c r="FR53" s="274"/>
      <c r="FS53" s="274"/>
      <c r="FT53" s="274"/>
      <c r="FU53" s="274"/>
      <c r="FV53" s="274"/>
      <c r="FW53" s="274"/>
      <c r="FX53" s="274"/>
      <c r="FY53" s="274"/>
      <c r="FZ53" s="274"/>
      <c r="GA53" s="274"/>
      <c r="GB53" s="274"/>
      <c r="GC53" s="274"/>
      <c r="GD53" s="274"/>
      <c r="GE53" s="274"/>
      <c r="GF53" s="274"/>
      <c r="GG53" s="274"/>
      <c r="GH53" s="274"/>
      <c r="GI53" s="274"/>
      <c r="GJ53" s="274"/>
      <c r="GK53" s="274"/>
      <c r="GL53" s="274"/>
      <c r="GM53" s="274"/>
      <c r="GN53" s="274"/>
      <c r="GO53" s="274"/>
      <c r="GP53" s="274"/>
      <c r="GQ53" s="274"/>
      <c r="GR53" s="274"/>
      <c r="GS53" s="274"/>
      <c r="GT53" s="274"/>
      <c r="GU53" s="274"/>
      <c r="GV53" s="274"/>
      <c r="GW53" s="274"/>
      <c r="GX53" s="274"/>
      <c r="GY53" s="274"/>
      <c r="GZ53" s="274"/>
      <c r="HA53" s="274"/>
      <c r="HB53" s="274"/>
      <c r="HC53" s="274"/>
      <c r="HD53" s="274"/>
      <c r="HE53" s="274"/>
      <c r="HF53" s="274"/>
      <c r="HG53" s="274"/>
      <c r="HH53" s="274"/>
      <c r="HI53" s="274"/>
      <c r="HJ53" s="274"/>
      <c r="HK53" s="274"/>
      <c r="HL53" s="274"/>
      <c r="HM53" s="274"/>
      <c r="HN53" s="274"/>
      <c r="HO53" s="274"/>
      <c r="HP53" s="274"/>
      <c r="HQ53" s="274"/>
      <c r="HR53" s="274"/>
      <c r="HS53" s="274"/>
      <c r="HT53" s="274"/>
      <c r="HU53" s="274"/>
      <c r="HV53" s="274"/>
      <c r="HW53" s="274"/>
      <c r="HX53" s="274"/>
      <c r="HY53" s="274"/>
      <c r="HZ53" s="274"/>
      <c r="IA53" s="274"/>
      <c r="IB53" s="274"/>
      <c r="IC53" s="274"/>
      <c r="ID53" s="274"/>
      <c r="IE53" s="274"/>
      <c r="IF53" s="274"/>
      <c r="IG53" s="274"/>
      <c r="IH53" s="274"/>
      <c r="II53" s="274"/>
      <c r="IJ53" s="274"/>
      <c r="IK53" s="274"/>
      <c r="IL53" s="274"/>
      <c r="IM53" s="274"/>
      <c r="IN53" s="274"/>
      <c r="IO53" s="274"/>
      <c r="IP53" s="274"/>
      <c r="IQ53" s="274"/>
      <c r="IR53" s="274"/>
      <c r="IS53" s="274"/>
      <c r="IT53" s="274"/>
      <c r="IU53" s="274"/>
    </row>
    <row r="54" s="66" customFormat="1" ht="79.5" customHeight="1" spans="1:255">
      <c r="A54" s="141" t="s">
        <v>174</v>
      </c>
      <c r="B54" s="246" t="s">
        <v>282</v>
      </c>
      <c r="C54" s="246" t="s">
        <v>132</v>
      </c>
      <c r="D54" s="262">
        <v>13</v>
      </c>
      <c r="E54" s="262" t="s">
        <v>192</v>
      </c>
      <c r="F54" s="241" t="s">
        <v>200</v>
      </c>
      <c r="G54" s="246" t="s">
        <v>175</v>
      </c>
      <c r="H54" s="255">
        <v>50000</v>
      </c>
      <c r="I54" s="255">
        <v>50000</v>
      </c>
      <c r="J54" s="255">
        <v>50000</v>
      </c>
      <c r="L54" s="274"/>
      <c r="M54" s="274"/>
      <c r="N54" s="274"/>
      <c r="O54" s="274"/>
      <c r="P54" s="274"/>
      <c r="Q54" s="274"/>
      <c r="R54" s="274"/>
      <c r="S54" s="274"/>
      <c r="T54" s="274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4"/>
      <c r="AL54" s="274"/>
      <c r="AM54" s="274"/>
      <c r="AN54" s="274"/>
      <c r="AO54" s="274"/>
      <c r="AP54" s="274"/>
      <c r="AQ54" s="274"/>
      <c r="AR54" s="274"/>
      <c r="AS54" s="274"/>
      <c r="AT54" s="274"/>
      <c r="AU54" s="274"/>
      <c r="AV54" s="274"/>
      <c r="AW54" s="274"/>
      <c r="AX54" s="274"/>
      <c r="AY54" s="274"/>
      <c r="AZ54" s="274"/>
      <c r="BA54" s="274"/>
      <c r="BB54" s="274"/>
      <c r="BC54" s="274"/>
      <c r="BD54" s="274"/>
      <c r="BE54" s="274"/>
      <c r="BF54" s="274"/>
      <c r="BG54" s="274"/>
      <c r="BH54" s="274"/>
      <c r="BI54" s="274"/>
      <c r="BJ54" s="274"/>
      <c r="BK54" s="274"/>
      <c r="BL54" s="274"/>
      <c r="BM54" s="274"/>
      <c r="BN54" s="274"/>
      <c r="BO54" s="274"/>
      <c r="BP54" s="274"/>
      <c r="BQ54" s="274"/>
      <c r="BR54" s="274"/>
      <c r="BS54" s="274"/>
      <c r="BT54" s="274"/>
      <c r="BU54" s="274"/>
      <c r="BV54" s="274"/>
      <c r="BW54" s="274"/>
      <c r="BX54" s="274"/>
      <c r="BY54" s="274"/>
      <c r="BZ54" s="274"/>
      <c r="CA54" s="274"/>
      <c r="CB54" s="274"/>
      <c r="CC54" s="274"/>
      <c r="CD54" s="274"/>
      <c r="CE54" s="274"/>
      <c r="CF54" s="274"/>
      <c r="CG54" s="274"/>
      <c r="CH54" s="274"/>
      <c r="CI54" s="274"/>
      <c r="CJ54" s="274"/>
      <c r="CK54" s="274"/>
      <c r="CL54" s="274"/>
      <c r="CM54" s="274"/>
      <c r="CN54" s="274"/>
      <c r="CO54" s="274"/>
      <c r="CP54" s="274"/>
      <c r="CQ54" s="274"/>
      <c r="CR54" s="274"/>
      <c r="CS54" s="274"/>
      <c r="CT54" s="274"/>
      <c r="CU54" s="274"/>
      <c r="CV54" s="274"/>
      <c r="CW54" s="274"/>
      <c r="CX54" s="274"/>
      <c r="CY54" s="274"/>
      <c r="CZ54" s="274"/>
      <c r="DA54" s="274"/>
      <c r="DB54" s="274"/>
      <c r="DC54" s="274"/>
      <c r="DD54" s="274"/>
      <c r="DE54" s="274"/>
      <c r="DF54" s="274"/>
      <c r="DG54" s="274"/>
      <c r="DH54" s="274"/>
      <c r="DI54" s="274"/>
      <c r="DJ54" s="274"/>
      <c r="DK54" s="274"/>
      <c r="DL54" s="274"/>
      <c r="DM54" s="274"/>
      <c r="DN54" s="274"/>
      <c r="DO54" s="274"/>
      <c r="DP54" s="274"/>
      <c r="DQ54" s="274"/>
      <c r="DR54" s="274"/>
      <c r="DS54" s="274"/>
      <c r="DT54" s="274"/>
      <c r="DU54" s="274"/>
      <c r="DV54" s="274"/>
      <c r="DW54" s="274"/>
      <c r="DX54" s="274"/>
      <c r="DY54" s="274"/>
      <c r="DZ54" s="274"/>
      <c r="EA54" s="274"/>
      <c r="EB54" s="274"/>
      <c r="EC54" s="274"/>
      <c r="ED54" s="274"/>
      <c r="EE54" s="274"/>
      <c r="EF54" s="274"/>
      <c r="EG54" s="274"/>
      <c r="EH54" s="274"/>
      <c r="EI54" s="274"/>
      <c r="EJ54" s="274"/>
      <c r="EK54" s="274"/>
      <c r="EL54" s="274"/>
      <c r="EM54" s="274"/>
      <c r="EN54" s="274"/>
      <c r="EO54" s="274"/>
      <c r="EP54" s="274"/>
      <c r="EQ54" s="274"/>
      <c r="ER54" s="274"/>
      <c r="ES54" s="274"/>
      <c r="ET54" s="274"/>
      <c r="EU54" s="274"/>
      <c r="EV54" s="274"/>
      <c r="EW54" s="274"/>
      <c r="EX54" s="274"/>
      <c r="EY54" s="274"/>
      <c r="EZ54" s="274"/>
      <c r="FA54" s="274"/>
      <c r="FB54" s="274"/>
      <c r="FC54" s="274"/>
      <c r="FD54" s="274"/>
      <c r="FE54" s="274"/>
      <c r="FF54" s="274"/>
      <c r="FG54" s="274"/>
      <c r="FH54" s="274"/>
      <c r="FI54" s="274"/>
      <c r="FJ54" s="274"/>
      <c r="FK54" s="274"/>
      <c r="FL54" s="274"/>
      <c r="FM54" s="274"/>
      <c r="FN54" s="274"/>
      <c r="FO54" s="274"/>
      <c r="FP54" s="274"/>
      <c r="FQ54" s="274"/>
      <c r="FR54" s="274"/>
      <c r="FS54" s="274"/>
      <c r="FT54" s="274"/>
      <c r="FU54" s="274"/>
      <c r="FV54" s="274"/>
      <c r="FW54" s="274"/>
      <c r="FX54" s="274"/>
      <c r="FY54" s="274"/>
      <c r="FZ54" s="274"/>
      <c r="GA54" s="274"/>
      <c r="GB54" s="274"/>
      <c r="GC54" s="274"/>
      <c r="GD54" s="274"/>
      <c r="GE54" s="274"/>
      <c r="GF54" s="274"/>
      <c r="GG54" s="274"/>
      <c r="GH54" s="274"/>
      <c r="GI54" s="274"/>
      <c r="GJ54" s="274"/>
      <c r="GK54" s="274"/>
      <c r="GL54" s="274"/>
      <c r="GM54" s="274"/>
      <c r="GN54" s="274"/>
      <c r="GO54" s="274"/>
      <c r="GP54" s="274"/>
      <c r="GQ54" s="274"/>
      <c r="GR54" s="274"/>
      <c r="GS54" s="274"/>
      <c r="GT54" s="274"/>
      <c r="GU54" s="274"/>
      <c r="GV54" s="274"/>
      <c r="GW54" s="274"/>
      <c r="GX54" s="274"/>
      <c r="GY54" s="274"/>
      <c r="GZ54" s="274"/>
      <c r="HA54" s="274"/>
      <c r="HB54" s="274"/>
      <c r="HC54" s="274"/>
      <c r="HD54" s="274"/>
      <c r="HE54" s="274"/>
      <c r="HF54" s="274"/>
      <c r="HG54" s="274"/>
      <c r="HH54" s="274"/>
      <c r="HI54" s="274"/>
      <c r="HJ54" s="274"/>
      <c r="HK54" s="274"/>
      <c r="HL54" s="274"/>
      <c r="HM54" s="274"/>
      <c r="HN54" s="274"/>
      <c r="HO54" s="274"/>
      <c r="HP54" s="274"/>
      <c r="HQ54" s="274"/>
      <c r="HR54" s="274"/>
      <c r="HS54" s="274"/>
      <c r="HT54" s="274"/>
      <c r="HU54" s="274"/>
      <c r="HV54" s="274"/>
      <c r="HW54" s="274"/>
      <c r="HX54" s="274"/>
      <c r="HY54" s="274"/>
      <c r="HZ54" s="274"/>
      <c r="IA54" s="274"/>
      <c r="IB54" s="274"/>
      <c r="IC54" s="274"/>
      <c r="ID54" s="274"/>
      <c r="IE54" s="274"/>
      <c r="IF54" s="274"/>
      <c r="IG54" s="274"/>
      <c r="IH54" s="274"/>
      <c r="II54" s="274"/>
      <c r="IJ54" s="274"/>
      <c r="IK54" s="274"/>
      <c r="IL54" s="274"/>
      <c r="IM54" s="274"/>
      <c r="IN54" s="274"/>
      <c r="IO54" s="274"/>
      <c r="IP54" s="274"/>
      <c r="IQ54" s="274"/>
      <c r="IR54" s="274"/>
      <c r="IS54" s="274"/>
      <c r="IT54" s="274"/>
      <c r="IU54" s="274"/>
    </row>
    <row r="55" s="66" customFormat="1" ht="50.25" customHeight="1" spans="1:255">
      <c r="A55" s="238" t="s">
        <v>201</v>
      </c>
      <c r="B55" s="246" t="s">
        <v>282</v>
      </c>
      <c r="C55" s="236"/>
      <c r="D55" s="236"/>
      <c r="E55" s="264"/>
      <c r="F55" s="251"/>
      <c r="G55" s="236"/>
      <c r="H55" s="237">
        <f>H56</f>
        <v>134910</v>
      </c>
      <c r="I55" s="237">
        <f t="shared" ref="I55:J58" si="3">I56</f>
        <v>148721</v>
      </c>
      <c r="J55" s="237">
        <f t="shared" si="3"/>
        <v>162767</v>
      </c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274"/>
      <c r="AT55" s="274"/>
      <c r="AU55" s="274"/>
      <c r="AV55" s="274"/>
      <c r="AW55" s="274"/>
      <c r="AX55" s="274"/>
      <c r="AY55" s="274"/>
      <c r="AZ55" s="274"/>
      <c r="BA55" s="274"/>
      <c r="BB55" s="274"/>
      <c r="BC55" s="274"/>
      <c r="BD55" s="274"/>
      <c r="BE55" s="274"/>
      <c r="BF55" s="274"/>
      <c r="BG55" s="274"/>
      <c r="BH55" s="274"/>
      <c r="BI55" s="274"/>
      <c r="BJ55" s="274"/>
      <c r="BK55" s="274"/>
      <c r="BL55" s="274"/>
      <c r="BM55" s="274"/>
      <c r="BN55" s="274"/>
      <c r="BO55" s="274"/>
      <c r="BP55" s="274"/>
      <c r="BQ55" s="274"/>
      <c r="BR55" s="274"/>
      <c r="BS55" s="274"/>
      <c r="BT55" s="274"/>
      <c r="BU55" s="274"/>
      <c r="BV55" s="274"/>
      <c r="BW55" s="274"/>
      <c r="BX55" s="274"/>
      <c r="BY55" s="274"/>
      <c r="BZ55" s="274"/>
      <c r="CA55" s="274"/>
      <c r="CB55" s="274"/>
      <c r="CC55" s="274"/>
      <c r="CD55" s="274"/>
      <c r="CE55" s="274"/>
      <c r="CF55" s="274"/>
      <c r="CG55" s="274"/>
      <c r="CH55" s="274"/>
      <c r="CI55" s="274"/>
      <c r="CJ55" s="274"/>
      <c r="CK55" s="274"/>
      <c r="CL55" s="274"/>
      <c r="CM55" s="274"/>
      <c r="CN55" s="274"/>
      <c r="CO55" s="274"/>
      <c r="CP55" s="274"/>
      <c r="CQ55" s="274"/>
      <c r="CR55" s="274"/>
      <c r="CS55" s="274"/>
      <c r="CT55" s="274"/>
      <c r="CU55" s="274"/>
      <c r="CV55" s="274"/>
      <c r="CW55" s="274"/>
      <c r="CX55" s="274"/>
      <c r="CY55" s="274"/>
      <c r="CZ55" s="274"/>
      <c r="DA55" s="274"/>
      <c r="DB55" s="274"/>
      <c r="DC55" s="274"/>
      <c r="DD55" s="274"/>
      <c r="DE55" s="274"/>
      <c r="DF55" s="274"/>
      <c r="DG55" s="274"/>
      <c r="DH55" s="274"/>
      <c r="DI55" s="274"/>
      <c r="DJ55" s="274"/>
      <c r="DK55" s="274"/>
      <c r="DL55" s="274"/>
      <c r="DM55" s="274"/>
      <c r="DN55" s="274"/>
      <c r="DO55" s="274"/>
      <c r="DP55" s="274"/>
      <c r="DQ55" s="274"/>
      <c r="DR55" s="274"/>
      <c r="DS55" s="274"/>
      <c r="DT55" s="274"/>
      <c r="DU55" s="274"/>
      <c r="DV55" s="274"/>
      <c r="DW55" s="274"/>
      <c r="DX55" s="274"/>
      <c r="DY55" s="274"/>
      <c r="DZ55" s="274"/>
      <c r="EA55" s="274"/>
      <c r="EB55" s="274"/>
      <c r="EC55" s="274"/>
      <c r="ED55" s="274"/>
      <c r="EE55" s="274"/>
      <c r="EF55" s="274"/>
      <c r="EG55" s="274"/>
      <c r="EH55" s="274"/>
      <c r="EI55" s="274"/>
      <c r="EJ55" s="274"/>
      <c r="EK55" s="274"/>
      <c r="EL55" s="274"/>
      <c r="EM55" s="274"/>
      <c r="EN55" s="274"/>
      <c r="EO55" s="274"/>
      <c r="EP55" s="274"/>
      <c r="EQ55" s="274"/>
      <c r="ER55" s="274"/>
      <c r="ES55" s="274"/>
      <c r="ET55" s="274"/>
      <c r="EU55" s="274"/>
      <c r="EV55" s="274"/>
      <c r="EW55" s="274"/>
      <c r="EX55" s="274"/>
      <c r="EY55" s="274"/>
      <c r="EZ55" s="274"/>
      <c r="FA55" s="274"/>
      <c r="FB55" s="274"/>
      <c r="FC55" s="274"/>
      <c r="FD55" s="274"/>
      <c r="FE55" s="274"/>
      <c r="FF55" s="274"/>
      <c r="FG55" s="274"/>
      <c r="FH55" s="274"/>
      <c r="FI55" s="274"/>
      <c r="FJ55" s="274"/>
      <c r="FK55" s="274"/>
      <c r="FL55" s="274"/>
      <c r="FM55" s="274"/>
      <c r="FN55" s="274"/>
      <c r="FO55" s="274"/>
      <c r="FP55" s="274"/>
      <c r="FQ55" s="274"/>
      <c r="FR55" s="274"/>
      <c r="FS55" s="274"/>
      <c r="FT55" s="274"/>
      <c r="FU55" s="274"/>
      <c r="FV55" s="274"/>
      <c r="FW55" s="274"/>
      <c r="FX55" s="274"/>
      <c r="FY55" s="274"/>
      <c r="FZ55" s="274"/>
      <c r="GA55" s="274"/>
      <c r="GB55" s="274"/>
      <c r="GC55" s="274"/>
      <c r="GD55" s="274"/>
      <c r="GE55" s="274"/>
      <c r="GF55" s="274"/>
      <c r="GG55" s="274"/>
      <c r="GH55" s="274"/>
      <c r="GI55" s="274"/>
      <c r="GJ55" s="274"/>
      <c r="GK55" s="274"/>
      <c r="GL55" s="274"/>
      <c r="GM55" s="274"/>
      <c r="GN55" s="274"/>
      <c r="GO55" s="274"/>
      <c r="GP55" s="274"/>
      <c r="GQ55" s="274"/>
      <c r="GR55" s="274"/>
      <c r="GS55" s="274"/>
      <c r="GT55" s="274"/>
      <c r="GU55" s="274"/>
      <c r="GV55" s="274"/>
      <c r="GW55" s="274"/>
      <c r="GX55" s="274"/>
      <c r="GY55" s="274"/>
      <c r="GZ55" s="274"/>
      <c r="HA55" s="274"/>
      <c r="HB55" s="274"/>
      <c r="HC55" s="274"/>
      <c r="HD55" s="274"/>
      <c r="HE55" s="274"/>
      <c r="HF55" s="274"/>
      <c r="HG55" s="274"/>
      <c r="HH55" s="274"/>
      <c r="HI55" s="274"/>
      <c r="HJ55" s="274"/>
      <c r="HK55" s="274"/>
      <c r="HL55" s="274"/>
      <c r="HM55" s="274"/>
      <c r="HN55" s="274"/>
      <c r="HO55" s="274"/>
      <c r="HP55" s="274"/>
      <c r="HQ55" s="274"/>
      <c r="HR55" s="274"/>
      <c r="HS55" s="274"/>
      <c r="HT55" s="274"/>
      <c r="HU55" s="274"/>
      <c r="HV55" s="274"/>
      <c r="HW55" s="274"/>
      <c r="HX55" s="274"/>
      <c r="HY55" s="274"/>
      <c r="HZ55" s="274"/>
      <c r="IA55" s="274"/>
      <c r="IB55" s="274"/>
      <c r="IC55" s="274"/>
      <c r="ID55" s="274"/>
      <c r="IE55" s="274"/>
      <c r="IF55" s="274"/>
      <c r="IG55" s="274"/>
      <c r="IH55" s="274"/>
      <c r="II55" s="274"/>
      <c r="IJ55" s="274"/>
      <c r="IK55" s="274"/>
      <c r="IL55" s="274"/>
      <c r="IM55" s="274"/>
      <c r="IN55" s="274"/>
      <c r="IO55" s="274"/>
      <c r="IP55" s="274"/>
      <c r="IQ55" s="274"/>
      <c r="IR55" s="274"/>
      <c r="IS55" s="274"/>
      <c r="IT55" s="274"/>
      <c r="IU55" s="274"/>
    </row>
    <row r="56" s="66" customFormat="1" ht="35.25" customHeight="1" spans="1:255">
      <c r="A56" s="141" t="s">
        <v>202</v>
      </c>
      <c r="B56" s="246" t="s">
        <v>282</v>
      </c>
      <c r="C56" s="246" t="s">
        <v>134</v>
      </c>
      <c r="D56" s="246" t="s">
        <v>203</v>
      </c>
      <c r="E56" s="262"/>
      <c r="F56" s="241"/>
      <c r="G56" s="246"/>
      <c r="H56" s="255">
        <f>H57</f>
        <v>134910</v>
      </c>
      <c r="I56" s="255">
        <f t="shared" si="3"/>
        <v>148721</v>
      </c>
      <c r="J56" s="255">
        <f t="shared" si="3"/>
        <v>162767</v>
      </c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  <c r="AI56" s="274"/>
      <c r="AJ56" s="274"/>
      <c r="AK56" s="274"/>
      <c r="AL56" s="274"/>
      <c r="AM56" s="274"/>
      <c r="AN56" s="274"/>
      <c r="AO56" s="274"/>
      <c r="AP56" s="274"/>
      <c r="AQ56" s="274"/>
      <c r="AR56" s="274"/>
      <c r="AS56" s="274"/>
      <c r="AT56" s="274"/>
      <c r="AU56" s="274"/>
      <c r="AV56" s="274"/>
      <c r="AW56" s="274"/>
      <c r="AX56" s="274"/>
      <c r="AY56" s="274"/>
      <c r="AZ56" s="274"/>
      <c r="BA56" s="274"/>
      <c r="BB56" s="274"/>
      <c r="BC56" s="274"/>
      <c r="BD56" s="274"/>
      <c r="BE56" s="274"/>
      <c r="BF56" s="274"/>
      <c r="BG56" s="274"/>
      <c r="BH56" s="274"/>
      <c r="BI56" s="274"/>
      <c r="BJ56" s="274"/>
      <c r="BK56" s="274"/>
      <c r="BL56" s="274"/>
      <c r="BM56" s="274"/>
      <c r="BN56" s="274"/>
      <c r="BO56" s="274"/>
      <c r="BP56" s="274"/>
      <c r="BQ56" s="274"/>
      <c r="BR56" s="274"/>
      <c r="BS56" s="274"/>
      <c r="BT56" s="274"/>
      <c r="BU56" s="274"/>
      <c r="BV56" s="274"/>
      <c r="BW56" s="274"/>
      <c r="BX56" s="274"/>
      <c r="BY56" s="274"/>
      <c r="BZ56" s="274"/>
      <c r="CA56" s="274"/>
      <c r="CB56" s="274"/>
      <c r="CC56" s="274"/>
      <c r="CD56" s="274"/>
      <c r="CE56" s="274"/>
      <c r="CF56" s="274"/>
      <c r="CG56" s="274"/>
      <c r="CH56" s="274"/>
      <c r="CI56" s="274"/>
      <c r="CJ56" s="274"/>
      <c r="CK56" s="274"/>
      <c r="CL56" s="274"/>
      <c r="CM56" s="274"/>
      <c r="CN56" s="274"/>
      <c r="CO56" s="274"/>
      <c r="CP56" s="274"/>
      <c r="CQ56" s="274"/>
      <c r="CR56" s="274"/>
      <c r="CS56" s="274"/>
      <c r="CT56" s="274"/>
      <c r="CU56" s="274"/>
      <c r="CV56" s="274"/>
      <c r="CW56" s="274"/>
      <c r="CX56" s="274"/>
      <c r="CY56" s="274"/>
      <c r="CZ56" s="274"/>
      <c r="DA56" s="274"/>
      <c r="DB56" s="274"/>
      <c r="DC56" s="274"/>
      <c r="DD56" s="274"/>
      <c r="DE56" s="274"/>
      <c r="DF56" s="274"/>
      <c r="DG56" s="274"/>
      <c r="DH56" s="274"/>
      <c r="DI56" s="274"/>
      <c r="DJ56" s="274"/>
      <c r="DK56" s="274"/>
      <c r="DL56" s="274"/>
      <c r="DM56" s="274"/>
      <c r="DN56" s="274"/>
      <c r="DO56" s="274"/>
      <c r="DP56" s="274"/>
      <c r="DQ56" s="274"/>
      <c r="DR56" s="274"/>
      <c r="DS56" s="274"/>
      <c r="DT56" s="274"/>
      <c r="DU56" s="274"/>
      <c r="DV56" s="274"/>
      <c r="DW56" s="274"/>
      <c r="DX56" s="274"/>
      <c r="DY56" s="274"/>
      <c r="DZ56" s="274"/>
      <c r="EA56" s="274"/>
      <c r="EB56" s="274"/>
      <c r="EC56" s="274"/>
      <c r="ED56" s="274"/>
      <c r="EE56" s="274"/>
      <c r="EF56" s="274"/>
      <c r="EG56" s="274"/>
      <c r="EH56" s="274"/>
      <c r="EI56" s="274"/>
      <c r="EJ56" s="274"/>
      <c r="EK56" s="274"/>
      <c r="EL56" s="274"/>
      <c r="EM56" s="274"/>
      <c r="EN56" s="274"/>
      <c r="EO56" s="274"/>
      <c r="EP56" s="274"/>
      <c r="EQ56" s="274"/>
      <c r="ER56" s="274"/>
      <c r="ES56" s="274"/>
      <c r="ET56" s="274"/>
      <c r="EU56" s="274"/>
      <c r="EV56" s="274"/>
      <c r="EW56" s="274"/>
      <c r="EX56" s="274"/>
      <c r="EY56" s="274"/>
      <c r="EZ56" s="274"/>
      <c r="FA56" s="274"/>
      <c r="FB56" s="274"/>
      <c r="FC56" s="274"/>
      <c r="FD56" s="274"/>
      <c r="FE56" s="274"/>
      <c r="FF56" s="274"/>
      <c r="FG56" s="274"/>
      <c r="FH56" s="274"/>
      <c r="FI56" s="274"/>
      <c r="FJ56" s="274"/>
      <c r="FK56" s="274"/>
      <c r="FL56" s="274"/>
      <c r="FM56" s="274"/>
      <c r="FN56" s="274"/>
      <c r="FO56" s="274"/>
      <c r="FP56" s="274"/>
      <c r="FQ56" s="274"/>
      <c r="FR56" s="274"/>
      <c r="FS56" s="274"/>
      <c r="FT56" s="274"/>
      <c r="FU56" s="274"/>
      <c r="FV56" s="274"/>
      <c r="FW56" s="274"/>
      <c r="FX56" s="274"/>
      <c r="FY56" s="274"/>
      <c r="FZ56" s="274"/>
      <c r="GA56" s="274"/>
      <c r="GB56" s="274"/>
      <c r="GC56" s="274"/>
      <c r="GD56" s="274"/>
      <c r="GE56" s="274"/>
      <c r="GF56" s="274"/>
      <c r="GG56" s="274"/>
      <c r="GH56" s="274"/>
      <c r="GI56" s="274"/>
      <c r="GJ56" s="274"/>
      <c r="GK56" s="274"/>
      <c r="GL56" s="274"/>
      <c r="GM56" s="274"/>
      <c r="GN56" s="274"/>
      <c r="GO56" s="274"/>
      <c r="GP56" s="274"/>
      <c r="GQ56" s="274"/>
      <c r="GR56" s="274"/>
      <c r="GS56" s="274"/>
      <c r="GT56" s="274"/>
      <c r="GU56" s="274"/>
      <c r="GV56" s="274"/>
      <c r="GW56" s="274"/>
      <c r="GX56" s="274"/>
      <c r="GY56" s="274"/>
      <c r="GZ56" s="274"/>
      <c r="HA56" s="274"/>
      <c r="HB56" s="274"/>
      <c r="HC56" s="274"/>
      <c r="HD56" s="274"/>
      <c r="HE56" s="274"/>
      <c r="HF56" s="274"/>
      <c r="HG56" s="274"/>
      <c r="HH56" s="274"/>
      <c r="HI56" s="274"/>
      <c r="HJ56" s="274"/>
      <c r="HK56" s="274"/>
      <c r="HL56" s="274"/>
      <c r="HM56" s="274"/>
      <c r="HN56" s="274"/>
      <c r="HO56" s="274"/>
      <c r="HP56" s="274"/>
      <c r="HQ56" s="274"/>
      <c r="HR56" s="274"/>
      <c r="HS56" s="274"/>
      <c r="HT56" s="274"/>
      <c r="HU56" s="274"/>
      <c r="HV56" s="274"/>
      <c r="HW56" s="274"/>
      <c r="HX56" s="274"/>
      <c r="HY56" s="274"/>
      <c r="HZ56" s="274"/>
      <c r="IA56" s="274"/>
      <c r="IB56" s="274"/>
      <c r="IC56" s="274"/>
      <c r="ID56" s="274"/>
      <c r="IE56" s="274"/>
      <c r="IF56" s="274"/>
      <c r="IG56" s="274"/>
      <c r="IH56" s="274"/>
      <c r="II56" s="274"/>
      <c r="IJ56" s="274"/>
      <c r="IK56" s="274"/>
      <c r="IL56" s="274"/>
      <c r="IM56" s="274"/>
      <c r="IN56" s="274"/>
      <c r="IO56" s="274"/>
      <c r="IP56" s="274"/>
      <c r="IQ56" s="274"/>
      <c r="IR56" s="274"/>
      <c r="IS56" s="274"/>
      <c r="IT56" s="274"/>
      <c r="IU56" s="274"/>
    </row>
    <row r="57" s="66" customFormat="1" ht="33" customHeight="1" spans="1:255">
      <c r="A57" s="141" t="s">
        <v>189</v>
      </c>
      <c r="B57" s="246" t="s">
        <v>282</v>
      </c>
      <c r="C57" s="246" t="s">
        <v>134</v>
      </c>
      <c r="D57" s="246" t="s">
        <v>203</v>
      </c>
      <c r="E57" s="262">
        <v>77</v>
      </c>
      <c r="F57" s="241"/>
      <c r="G57" s="246"/>
      <c r="H57" s="255">
        <f>H58</f>
        <v>134910</v>
      </c>
      <c r="I57" s="255">
        <f t="shared" si="3"/>
        <v>148721</v>
      </c>
      <c r="J57" s="255">
        <f t="shared" si="3"/>
        <v>162767</v>
      </c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274"/>
      <c r="AT57" s="274"/>
      <c r="AU57" s="274"/>
      <c r="AV57" s="274"/>
      <c r="AW57" s="274"/>
      <c r="AX57" s="274"/>
      <c r="AY57" s="274"/>
      <c r="AZ57" s="274"/>
      <c r="BA57" s="274"/>
      <c r="BB57" s="274"/>
      <c r="BC57" s="274"/>
      <c r="BD57" s="274"/>
      <c r="BE57" s="274"/>
      <c r="BF57" s="274"/>
      <c r="BG57" s="274"/>
      <c r="BH57" s="274"/>
      <c r="BI57" s="274"/>
      <c r="BJ57" s="274"/>
      <c r="BK57" s="274"/>
      <c r="BL57" s="274"/>
      <c r="BM57" s="274"/>
      <c r="BN57" s="274"/>
      <c r="BO57" s="274"/>
      <c r="BP57" s="274"/>
      <c r="BQ57" s="274"/>
      <c r="BR57" s="274"/>
      <c r="BS57" s="274"/>
      <c r="BT57" s="274"/>
      <c r="BU57" s="274"/>
      <c r="BV57" s="274"/>
      <c r="BW57" s="274"/>
      <c r="BX57" s="274"/>
      <c r="BY57" s="274"/>
      <c r="BZ57" s="274"/>
      <c r="CA57" s="274"/>
      <c r="CB57" s="274"/>
      <c r="CC57" s="274"/>
      <c r="CD57" s="274"/>
      <c r="CE57" s="274"/>
      <c r="CF57" s="274"/>
      <c r="CG57" s="274"/>
      <c r="CH57" s="274"/>
      <c r="CI57" s="274"/>
      <c r="CJ57" s="274"/>
      <c r="CK57" s="274"/>
      <c r="CL57" s="274"/>
      <c r="CM57" s="274"/>
      <c r="CN57" s="274"/>
      <c r="CO57" s="274"/>
      <c r="CP57" s="274"/>
      <c r="CQ57" s="274"/>
      <c r="CR57" s="274"/>
      <c r="CS57" s="274"/>
      <c r="CT57" s="274"/>
      <c r="CU57" s="274"/>
      <c r="CV57" s="274"/>
      <c r="CW57" s="274"/>
      <c r="CX57" s="274"/>
      <c r="CY57" s="274"/>
      <c r="CZ57" s="274"/>
      <c r="DA57" s="274"/>
      <c r="DB57" s="274"/>
      <c r="DC57" s="274"/>
      <c r="DD57" s="274"/>
      <c r="DE57" s="274"/>
      <c r="DF57" s="274"/>
      <c r="DG57" s="274"/>
      <c r="DH57" s="274"/>
      <c r="DI57" s="274"/>
      <c r="DJ57" s="274"/>
      <c r="DK57" s="274"/>
      <c r="DL57" s="274"/>
      <c r="DM57" s="274"/>
      <c r="DN57" s="274"/>
      <c r="DO57" s="274"/>
      <c r="DP57" s="274"/>
      <c r="DQ57" s="274"/>
      <c r="DR57" s="274"/>
      <c r="DS57" s="274"/>
      <c r="DT57" s="274"/>
      <c r="DU57" s="274"/>
      <c r="DV57" s="274"/>
      <c r="DW57" s="274"/>
      <c r="DX57" s="274"/>
      <c r="DY57" s="274"/>
      <c r="DZ57" s="274"/>
      <c r="EA57" s="274"/>
      <c r="EB57" s="274"/>
      <c r="EC57" s="274"/>
      <c r="ED57" s="274"/>
      <c r="EE57" s="274"/>
      <c r="EF57" s="274"/>
      <c r="EG57" s="274"/>
      <c r="EH57" s="274"/>
      <c r="EI57" s="274"/>
      <c r="EJ57" s="274"/>
      <c r="EK57" s="274"/>
      <c r="EL57" s="274"/>
      <c r="EM57" s="274"/>
      <c r="EN57" s="274"/>
      <c r="EO57" s="274"/>
      <c r="EP57" s="274"/>
      <c r="EQ57" s="274"/>
      <c r="ER57" s="274"/>
      <c r="ES57" s="274"/>
      <c r="ET57" s="274"/>
      <c r="EU57" s="274"/>
      <c r="EV57" s="274"/>
      <c r="EW57" s="274"/>
      <c r="EX57" s="274"/>
      <c r="EY57" s="274"/>
      <c r="EZ57" s="274"/>
      <c r="FA57" s="274"/>
      <c r="FB57" s="274"/>
      <c r="FC57" s="274"/>
      <c r="FD57" s="274"/>
      <c r="FE57" s="274"/>
      <c r="FF57" s="274"/>
      <c r="FG57" s="274"/>
      <c r="FH57" s="274"/>
      <c r="FI57" s="274"/>
      <c r="FJ57" s="274"/>
      <c r="FK57" s="274"/>
      <c r="FL57" s="274"/>
      <c r="FM57" s="274"/>
      <c r="FN57" s="274"/>
      <c r="FO57" s="274"/>
      <c r="FP57" s="274"/>
      <c r="FQ57" s="274"/>
      <c r="FR57" s="274"/>
      <c r="FS57" s="274"/>
      <c r="FT57" s="274"/>
      <c r="FU57" s="274"/>
      <c r="FV57" s="274"/>
      <c r="FW57" s="274"/>
      <c r="FX57" s="274"/>
      <c r="FY57" s="274"/>
      <c r="FZ57" s="274"/>
      <c r="GA57" s="274"/>
      <c r="GB57" s="274"/>
      <c r="GC57" s="274"/>
      <c r="GD57" s="274"/>
      <c r="GE57" s="274"/>
      <c r="GF57" s="274"/>
      <c r="GG57" s="274"/>
      <c r="GH57" s="274"/>
      <c r="GI57" s="274"/>
      <c r="GJ57" s="274"/>
      <c r="GK57" s="274"/>
      <c r="GL57" s="274"/>
      <c r="GM57" s="274"/>
      <c r="GN57" s="274"/>
      <c r="GO57" s="274"/>
      <c r="GP57" s="274"/>
      <c r="GQ57" s="274"/>
      <c r="GR57" s="274"/>
      <c r="GS57" s="274"/>
      <c r="GT57" s="274"/>
      <c r="GU57" s="274"/>
      <c r="GV57" s="274"/>
      <c r="GW57" s="274"/>
      <c r="GX57" s="274"/>
      <c r="GY57" s="274"/>
      <c r="GZ57" s="274"/>
      <c r="HA57" s="274"/>
      <c r="HB57" s="274"/>
      <c r="HC57" s="274"/>
      <c r="HD57" s="274"/>
      <c r="HE57" s="274"/>
      <c r="HF57" s="274"/>
      <c r="HG57" s="274"/>
      <c r="HH57" s="274"/>
      <c r="HI57" s="274"/>
      <c r="HJ57" s="274"/>
      <c r="HK57" s="274"/>
      <c r="HL57" s="274"/>
      <c r="HM57" s="274"/>
      <c r="HN57" s="274"/>
      <c r="HO57" s="274"/>
      <c r="HP57" s="274"/>
      <c r="HQ57" s="274"/>
      <c r="HR57" s="274"/>
      <c r="HS57" s="274"/>
      <c r="HT57" s="274"/>
      <c r="HU57" s="274"/>
      <c r="HV57" s="274"/>
      <c r="HW57" s="274"/>
      <c r="HX57" s="274"/>
      <c r="HY57" s="274"/>
      <c r="HZ57" s="274"/>
      <c r="IA57" s="274"/>
      <c r="IB57" s="274"/>
      <c r="IC57" s="274"/>
      <c r="ID57" s="274"/>
      <c r="IE57" s="274"/>
      <c r="IF57" s="274"/>
      <c r="IG57" s="274"/>
      <c r="IH57" s="274"/>
      <c r="II57" s="274"/>
      <c r="IJ57" s="274"/>
      <c r="IK57" s="274"/>
      <c r="IL57" s="274"/>
      <c r="IM57" s="274"/>
      <c r="IN57" s="274"/>
      <c r="IO57" s="274"/>
      <c r="IP57" s="274"/>
      <c r="IQ57" s="274"/>
      <c r="IR57" s="274"/>
      <c r="IS57" s="274"/>
      <c r="IT57" s="274"/>
      <c r="IU57" s="274"/>
    </row>
    <row r="58" s="66" customFormat="1" ht="58.5" customHeight="1" spans="1:255">
      <c r="A58" s="141" t="s">
        <v>191</v>
      </c>
      <c r="B58" s="246" t="s">
        <v>282</v>
      </c>
      <c r="C58" s="246" t="s">
        <v>134</v>
      </c>
      <c r="D58" s="246" t="s">
        <v>203</v>
      </c>
      <c r="E58" s="262" t="s">
        <v>204</v>
      </c>
      <c r="F58" s="241"/>
      <c r="G58" s="246"/>
      <c r="H58" s="255">
        <f>H59</f>
        <v>134910</v>
      </c>
      <c r="I58" s="255">
        <f t="shared" si="3"/>
        <v>148721</v>
      </c>
      <c r="J58" s="255">
        <f t="shared" si="3"/>
        <v>162767</v>
      </c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274"/>
      <c r="AV58" s="274"/>
      <c r="AW58" s="274"/>
      <c r="AX58" s="274"/>
      <c r="AY58" s="274"/>
      <c r="AZ58" s="274"/>
      <c r="BA58" s="274"/>
      <c r="BB58" s="274"/>
      <c r="BC58" s="274"/>
      <c r="BD58" s="274"/>
      <c r="BE58" s="274"/>
      <c r="BF58" s="274"/>
      <c r="BG58" s="274"/>
      <c r="BH58" s="274"/>
      <c r="BI58" s="274"/>
      <c r="BJ58" s="274"/>
      <c r="BK58" s="274"/>
      <c r="BL58" s="274"/>
      <c r="BM58" s="274"/>
      <c r="BN58" s="274"/>
      <c r="BO58" s="274"/>
      <c r="BP58" s="274"/>
      <c r="BQ58" s="274"/>
      <c r="BR58" s="274"/>
      <c r="BS58" s="274"/>
      <c r="BT58" s="274"/>
      <c r="BU58" s="274"/>
      <c r="BV58" s="274"/>
      <c r="BW58" s="274"/>
      <c r="BX58" s="274"/>
      <c r="BY58" s="274"/>
      <c r="BZ58" s="274"/>
      <c r="CA58" s="274"/>
      <c r="CB58" s="274"/>
      <c r="CC58" s="274"/>
      <c r="CD58" s="274"/>
      <c r="CE58" s="274"/>
      <c r="CF58" s="274"/>
      <c r="CG58" s="274"/>
      <c r="CH58" s="274"/>
      <c r="CI58" s="274"/>
      <c r="CJ58" s="274"/>
      <c r="CK58" s="274"/>
      <c r="CL58" s="274"/>
      <c r="CM58" s="274"/>
      <c r="CN58" s="274"/>
      <c r="CO58" s="274"/>
      <c r="CP58" s="274"/>
      <c r="CQ58" s="274"/>
      <c r="CR58" s="274"/>
      <c r="CS58" s="274"/>
      <c r="CT58" s="274"/>
      <c r="CU58" s="274"/>
      <c r="CV58" s="274"/>
      <c r="CW58" s="274"/>
      <c r="CX58" s="274"/>
      <c r="CY58" s="274"/>
      <c r="CZ58" s="274"/>
      <c r="DA58" s="274"/>
      <c r="DB58" s="274"/>
      <c r="DC58" s="274"/>
      <c r="DD58" s="274"/>
      <c r="DE58" s="274"/>
      <c r="DF58" s="274"/>
      <c r="DG58" s="274"/>
      <c r="DH58" s="274"/>
      <c r="DI58" s="274"/>
      <c r="DJ58" s="274"/>
      <c r="DK58" s="274"/>
      <c r="DL58" s="274"/>
      <c r="DM58" s="274"/>
      <c r="DN58" s="274"/>
      <c r="DO58" s="274"/>
      <c r="DP58" s="274"/>
      <c r="DQ58" s="274"/>
      <c r="DR58" s="274"/>
      <c r="DS58" s="274"/>
      <c r="DT58" s="274"/>
      <c r="DU58" s="274"/>
      <c r="DV58" s="274"/>
      <c r="DW58" s="274"/>
      <c r="DX58" s="274"/>
      <c r="DY58" s="274"/>
      <c r="DZ58" s="274"/>
      <c r="EA58" s="274"/>
      <c r="EB58" s="274"/>
      <c r="EC58" s="274"/>
      <c r="ED58" s="274"/>
      <c r="EE58" s="274"/>
      <c r="EF58" s="274"/>
      <c r="EG58" s="274"/>
      <c r="EH58" s="274"/>
      <c r="EI58" s="274"/>
      <c r="EJ58" s="274"/>
      <c r="EK58" s="274"/>
      <c r="EL58" s="274"/>
      <c r="EM58" s="274"/>
      <c r="EN58" s="274"/>
      <c r="EO58" s="274"/>
      <c r="EP58" s="274"/>
      <c r="EQ58" s="274"/>
      <c r="ER58" s="274"/>
      <c r="ES58" s="274"/>
      <c r="ET58" s="274"/>
      <c r="EU58" s="274"/>
      <c r="EV58" s="274"/>
      <c r="EW58" s="274"/>
      <c r="EX58" s="274"/>
      <c r="EY58" s="274"/>
      <c r="EZ58" s="274"/>
      <c r="FA58" s="274"/>
      <c r="FB58" s="274"/>
      <c r="FC58" s="274"/>
      <c r="FD58" s="274"/>
      <c r="FE58" s="274"/>
      <c r="FF58" s="274"/>
      <c r="FG58" s="274"/>
      <c r="FH58" s="274"/>
      <c r="FI58" s="274"/>
      <c r="FJ58" s="274"/>
      <c r="FK58" s="274"/>
      <c r="FL58" s="274"/>
      <c r="FM58" s="274"/>
      <c r="FN58" s="274"/>
      <c r="FO58" s="274"/>
      <c r="FP58" s="274"/>
      <c r="FQ58" s="274"/>
      <c r="FR58" s="274"/>
      <c r="FS58" s="274"/>
      <c r="FT58" s="274"/>
      <c r="FU58" s="274"/>
      <c r="FV58" s="274"/>
      <c r="FW58" s="274"/>
      <c r="FX58" s="274"/>
      <c r="FY58" s="274"/>
      <c r="FZ58" s="274"/>
      <c r="GA58" s="274"/>
      <c r="GB58" s="274"/>
      <c r="GC58" s="274"/>
      <c r="GD58" s="274"/>
      <c r="GE58" s="274"/>
      <c r="GF58" s="274"/>
      <c r="GG58" s="274"/>
      <c r="GH58" s="274"/>
      <c r="GI58" s="274"/>
      <c r="GJ58" s="274"/>
      <c r="GK58" s="274"/>
      <c r="GL58" s="274"/>
      <c r="GM58" s="274"/>
      <c r="GN58" s="274"/>
      <c r="GO58" s="274"/>
      <c r="GP58" s="274"/>
      <c r="GQ58" s="274"/>
      <c r="GR58" s="274"/>
      <c r="GS58" s="274"/>
      <c r="GT58" s="274"/>
      <c r="GU58" s="274"/>
      <c r="GV58" s="274"/>
      <c r="GW58" s="274"/>
      <c r="GX58" s="274"/>
      <c r="GY58" s="274"/>
      <c r="GZ58" s="274"/>
      <c r="HA58" s="274"/>
      <c r="HB58" s="274"/>
      <c r="HC58" s="274"/>
      <c r="HD58" s="274"/>
      <c r="HE58" s="274"/>
      <c r="HF58" s="274"/>
      <c r="HG58" s="274"/>
      <c r="HH58" s="274"/>
      <c r="HI58" s="274"/>
      <c r="HJ58" s="274"/>
      <c r="HK58" s="274"/>
      <c r="HL58" s="274"/>
      <c r="HM58" s="274"/>
      <c r="HN58" s="274"/>
      <c r="HO58" s="274"/>
      <c r="HP58" s="274"/>
      <c r="HQ58" s="274"/>
      <c r="HR58" s="274"/>
      <c r="HS58" s="274"/>
      <c r="HT58" s="274"/>
      <c r="HU58" s="274"/>
      <c r="HV58" s="274"/>
      <c r="HW58" s="274"/>
      <c r="HX58" s="274"/>
      <c r="HY58" s="274"/>
      <c r="HZ58" s="274"/>
      <c r="IA58" s="274"/>
      <c r="IB58" s="274"/>
      <c r="IC58" s="274"/>
      <c r="ID58" s="274"/>
      <c r="IE58" s="274"/>
      <c r="IF58" s="274"/>
      <c r="IG58" s="274"/>
      <c r="IH58" s="274"/>
      <c r="II58" s="274"/>
      <c r="IJ58" s="274"/>
      <c r="IK58" s="274"/>
      <c r="IL58" s="274"/>
      <c r="IM58" s="274"/>
      <c r="IN58" s="274"/>
      <c r="IO58" s="274"/>
      <c r="IP58" s="274"/>
      <c r="IQ58" s="274"/>
      <c r="IR58" s="274"/>
      <c r="IS58" s="274"/>
      <c r="IT58" s="274"/>
      <c r="IU58" s="274"/>
    </row>
    <row r="59" s="66" customFormat="1" ht="33" customHeight="1" spans="1:255">
      <c r="A59" s="141" t="s">
        <v>205</v>
      </c>
      <c r="B59" s="246" t="s">
        <v>282</v>
      </c>
      <c r="C59" s="246" t="s">
        <v>134</v>
      </c>
      <c r="D59" s="246" t="s">
        <v>203</v>
      </c>
      <c r="E59" s="262" t="s">
        <v>192</v>
      </c>
      <c r="F59" s="241" t="s">
        <v>206</v>
      </c>
      <c r="G59" s="246"/>
      <c r="H59" s="255">
        <f>H60+H61</f>
        <v>134910</v>
      </c>
      <c r="I59" s="255">
        <f>I60+I61</f>
        <v>148721</v>
      </c>
      <c r="J59" s="255">
        <f>J60+J61</f>
        <v>162767</v>
      </c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4"/>
      <c r="BF59" s="274"/>
      <c r="BG59" s="274"/>
      <c r="BH59" s="274"/>
      <c r="BI59" s="274"/>
      <c r="BJ59" s="274"/>
      <c r="BK59" s="274"/>
      <c r="BL59" s="274"/>
      <c r="BM59" s="274"/>
      <c r="BN59" s="274"/>
      <c r="BO59" s="274"/>
      <c r="BP59" s="274"/>
      <c r="BQ59" s="274"/>
      <c r="BR59" s="274"/>
      <c r="BS59" s="274"/>
      <c r="BT59" s="274"/>
      <c r="BU59" s="274"/>
      <c r="BV59" s="274"/>
      <c r="BW59" s="274"/>
      <c r="BX59" s="274"/>
      <c r="BY59" s="274"/>
      <c r="BZ59" s="274"/>
      <c r="CA59" s="274"/>
      <c r="CB59" s="274"/>
      <c r="CC59" s="274"/>
      <c r="CD59" s="274"/>
      <c r="CE59" s="274"/>
      <c r="CF59" s="274"/>
      <c r="CG59" s="274"/>
      <c r="CH59" s="274"/>
      <c r="CI59" s="274"/>
      <c r="CJ59" s="274"/>
      <c r="CK59" s="274"/>
      <c r="CL59" s="274"/>
      <c r="CM59" s="274"/>
      <c r="CN59" s="274"/>
      <c r="CO59" s="274"/>
      <c r="CP59" s="274"/>
      <c r="CQ59" s="274"/>
      <c r="CR59" s="274"/>
      <c r="CS59" s="274"/>
      <c r="CT59" s="274"/>
      <c r="CU59" s="274"/>
      <c r="CV59" s="274"/>
      <c r="CW59" s="274"/>
      <c r="CX59" s="274"/>
      <c r="CY59" s="274"/>
      <c r="CZ59" s="274"/>
      <c r="DA59" s="274"/>
      <c r="DB59" s="274"/>
      <c r="DC59" s="274"/>
      <c r="DD59" s="274"/>
      <c r="DE59" s="274"/>
      <c r="DF59" s="274"/>
      <c r="DG59" s="274"/>
      <c r="DH59" s="274"/>
      <c r="DI59" s="274"/>
      <c r="DJ59" s="274"/>
      <c r="DK59" s="274"/>
      <c r="DL59" s="274"/>
      <c r="DM59" s="274"/>
      <c r="DN59" s="274"/>
      <c r="DO59" s="274"/>
      <c r="DP59" s="274"/>
      <c r="DQ59" s="274"/>
      <c r="DR59" s="274"/>
      <c r="DS59" s="274"/>
      <c r="DT59" s="274"/>
      <c r="DU59" s="274"/>
      <c r="DV59" s="274"/>
      <c r="DW59" s="274"/>
      <c r="DX59" s="274"/>
      <c r="DY59" s="274"/>
      <c r="DZ59" s="274"/>
      <c r="EA59" s="274"/>
      <c r="EB59" s="274"/>
      <c r="EC59" s="274"/>
      <c r="ED59" s="274"/>
      <c r="EE59" s="274"/>
      <c r="EF59" s="274"/>
      <c r="EG59" s="274"/>
      <c r="EH59" s="274"/>
      <c r="EI59" s="274"/>
      <c r="EJ59" s="274"/>
      <c r="EK59" s="274"/>
      <c r="EL59" s="274"/>
      <c r="EM59" s="274"/>
      <c r="EN59" s="274"/>
      <c r="EO59" s="274"/>
      <c r="EP59" s="274"/>
      <c r="EQ59" s="274"/>
      <c r="ER59" s="274"/>
      <c r="ES59" s="274"/>
      <c r="ET59" s="274"/>
      <c r="EU59" s="274"/>
      <c r="EV59" s="274"/>
      <c r="EW59" s="274"/>
      <c r="EX59" s="274"/>
      <c r="EY59" s="274"/>
      <c r="EZ59" s="274"/>
      <c r="FA59" s="274"/>
      <c r="FB59" s="274"/>
      <c r="FC59" s="274"/>
      <c r="FD59" s="274"/>
      <c r="FE59" s="274"/>
      <c r="FF59" s="274"/>
      <c r="FG59" s="274"/>
      <c r="FH59" s="274"/>
      <c r="FI59" s="274"/>
      <c r="FJ59" s="274"/>
      <c r="FK59" s="274"/>
      <c r="FL59" s="274"/>
      <c r="FM59" s="274"/>
      <c r="FN59" s="274"/>
      <c r="FO59" s="274"/>
      <c r="FP59" s="274"/>
      <c r="FQ59" s="274"/>
      <c r="FR59" s="274"/>
      <c r="FS59" s="274"/>
      <c r="FT59" s="274"/>
      <c r="FU59" s="274"/>
      <c r="FV59" s="274"/>
      <c r="FW59" s="274"/>
      <c r="FX59" s="274"/>
      <c r="FY59" s="274"/>
      <c r="FZ59" s="274"/>
      <c r="GA59" s="274"/>
      <c r="GB59" s="274"/>
      <c r="GC59" s="274"/>
      <c r="GD59" s="274"/>
      <c r="GE59" s="274"/>
      <c r="GF59" s="274"/>
      <c r="GG59" s="274"/>
      <c r="GH59" s="274"/>
      <c r="GI59" s="274"/>
      <c r="GJ59" s="274"/>
      <c r="GK59" s="274"/>
      <c r="GL59" s="274"/>
      <c r="GM59" s="274"/>
      <c r="GN59" s="274"/>
      <c r="GO59" s="274"/>
      <c r="GP59" s="274"/>
      <c r="GQ59" s="274"/>
      <c r="GR59" s="274"/>
      <c r="GS59" s="274"/>
      <c r="GT59" s="274"/>
      <c r="GU59" s="274"/>
      <c r="GV59" s="274"/>
      <c r="GW59" s="274"/>
      <c r="GX59" s="274"/>
      <c r="GY59" s="274"/>
      <c r="GZ59" s="274"/>
      <c r="HA59" s="274"/>
      <c r="HB59" s="274"/>
      <c r="HC59" s="274"/>
      <c r="HD59" s="274"/>
      <c r="HE59" s="274"/>
      <c r="HF59" s="274"/>
      <c r="HG59" s="274"/>
      <c r="HH59" s="274"/>
      <c r="HI59" s="274"/>
      <c r="HJ59" s="274"/>
      <c r="HK59" s="274"/>
      <c r="HL59" s="274"/>
      <c r="HM59" s="274"/>
      <c r="HN59" s="274"/>
      <c r="HO59" s="274"/>
      <c r="HP59" s="274"/>
      <c r="HQ59" s="274"/>
      <c r="HR59" s="274"/>
      <c r="HS59" s="274"/>
      <c r="HT59" s="274"/>
      <c r="HU59" s="274"/>
      <c r="HV59" s="274"/>
      <c r="HW59" s="274"/>
      <c r="HX59" s="274"/>
      <c r="HY59" s="274"/>
      <c r="HZ59" s="274"/>
      <c r="IA59" s="274"/>
      <c r="IB59" s="274"/>
      <c r="IC59" s="274"/>
      <c r="ID59" s="274"/>
      <c r="IE59" s="274"/>
      <c r="IF59" s="274"/>
      <c r="IG59" s="274"/>
      <c r="IH59" s="274"/>
      <c r="II59" s="274"/>
      <c r="IJ59" s="274"/>
      <c r="IK59" s="274"/>
      <c r="IL59" s="274"/>
      <c r="IM59" s="274"/>
      <c r="IN59" s="274"/>
      <c r="IO59" s="274"/>
      <c r="IP59" s="274"/>
      <c r="IQ59" s="274"/>
      <c r="IR59" s="274"/>
      <c r="IS59" s="274"/>
      <c r="IT59" s="274"/>
      <c r="IU59" s="274"/>
    </row>
    <row r="60" s="66" customFormat="1" ht="58.5" customHeight="1" spans="1:255">
      <c r="A60" s="141" t="s">
        <v>141</v>
      </c>
      <c r="B60" s="246" t="s">
        <v>282</v>
      </c>
      <c r="C60" s="246" t="s">
        <v>134</v>
      </c>
      <c r="D60" s="246" t="s">
        <v>203</v>
      </c>
      <c r="E60" s="262" t="s">
        <v>192</v>
      </c>
      <c r="F60" s="241" t="s">
        <v>206</v>
      </c>
      <c r="G60" s="246" t="s">
        <v>142</v>
      </c>
      <c r="H60" s="255">
        <v>132804</v>
      </c>
      <c r="I60" s="255">
        <v>140700</v>
      </c>
      <c r="J60" s="255">
        <v>160000</v>
      </c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274"/>
      <c r="BC60" s="274"/>
      <c r="BD60" s="274"/>
      <c r="BE60" s="274"/>
      <c r="BF60" s="274"/>
      <c r="BG60" s="274"/>
      <c r="BH60" s="274"/>
      <c r="BI60" s="274"/>
      <c r="BJ60" s="274"/>
      <c r="BK60" s="274"/>
      <c r="BL60" s="274"/>
      <c r="BM60" s="274"/>
      <c r="BN60" s="274"/>
      <c r="BO60" s="274"/>
      <c r="BP60" s="274"/>
      <c r="BQ60" s="274"/>
      <c r="BR60" s="274"/>
      <c r="BS60" s="274"/>
      <c r="BT60" s="274"/>
      <c r="BU60" s="274"/>
      <c r="BV60" s="274"/>
      <c r="BW60" s="274"/>
      <c r="BX60" s="274"/>
      <c r="BY60" s="274"/>
      <c r="BZ60" s="274"/>
      <c r="CA60" s="274"/>
      <c r="CB60" s="274"/>
      <c r="CC60" s="274"/>
      <c r="CD60" s="274"/>
      <c r="CE60" s="274"/>
      <c r="CF60" s="274"/>
      <c r="CG60" s="274"/>
      <c r="CH60" s="274"/>
      <c r="CI60" s="274"/>
      <c r="CJ60" s="274"/>
      <c r="CK60" s="274"/>
      <c r="CL60" s="274"/>
      <c r="CM60" s="274"/>
      <c r="CN60" s="274"/>
      <c r="CO60" s="274"/>
      <c r="CP60" s="274"/>
      <c r="CQ60" s="274"/>
      <c r="CR60" s="274"/>
      <c r="CS60" s="274"/>
      <c r="CT60" s="274"/>
      <c r="CU60" s="274"/>
      <c r="CV60" s="274"/>
      <c r="CW60" s="274"/>
      <c r="CX60" s="274"/>
      <c r="CY60" s="274"/>
      <c r="CZ60" s="274"/>
      <c r="DA60" s="274"/>
      <c r="DB60" s="274"/>
      <c r="DC60" s="274"/>
      <c r="DD60" s="274"/>
      <c r="DE60" s="274"/>
      <c r="DF60" s="274"/>
      <c r="DG60" s="274"/>
      <c r="DH60" s="274"/>
      <c r="DI60" s="274"/>
      <c r="DJ60" s="274"/>
      <c r="DK60" s="274"/>
      <c r="DL60" s="274"/>
      <c r="DM60" s="274"/>
      <c r="DN60" s="274"/>
      <c r="DO60" s="274"/>
      <c r="DP60" s="274"/>
      <c r="DQ60" s="274"/>
      <c r="DR60" s="274"/>
      <c r="DS60" s="274"/>
      <c r="DT60" s="274"/>
      <c r="DU60" s="274"/>
      <c r="DV60" s="274"/>
      <c r="DW60" s="274"/>
      <c r="DX60" s="274"/>
      <c r="DY60" s="274"/>
      <c r="DZ60" s="274"/>
      <c r="EA60" s="274"/>
      <c r="EB60" s="274"/>
      <c r="EC60" s="274"/>
      <c r="ED60" s="274"/>
      <c r="EE60" s="274"/>
      <c r="EF60" s="274"/>
      <c r="EG60" s="274"/>
      <c r="EH60" s="274"/>
      <c r="EI60" s="274"/>
      <c r="EJ60" s="274"/>
      <c r="EK60" s="274"/>
      <c r="EL60" s="274"/>
      <c r="EM60" s="274"/>
      <c r="EN60" s="274"/>
      <c r="EO60" s="274"/>
      <c r="EP60" s="274"/>
      <c r="EQ60" s="274"/>
      <c r="ER60" s="274"/>
      <c r="ES60" s="274"/>
      <c r="ET60" s="274"/>
      <c r="EU60" s="274"/>
      <c r="EV60" s="274"/>
      <c r="EW60" s="274"/>
      <c r="EX60" s="274"/>
      <c r="EY60" s="274"/>
      <c r="EZ60" s="274"/>
      <c r="FA60" s="274"/>
      <c r="FB60" s="274"/>
      <c r="FC60" s="274"/>
      <c r="FD60" s="274"/>
      <c r="FE60" s="274"/>
      <c r="FF60" s="274"/>
      <c r="FG60" s="274"/>
      <c r="FH60" s="274"/>
      <c r="FI60" s="274"/>
      <c r="FJ60" s="274"/>
      <c r="FK60" s="274"/>
      <c r="FL60" s="274"/>
      <c r="FM60" s="274"/>
      <c r="FN60" s="274"/>
      <c r="FO60" s="274"/>
      <c r="FP60" s="274"/>
      <c r="FQ60" s="274"/>
      <c r="FR60" s="274"/>
      <c r="FS60" s="274"/>
      <c r="FT60" s="274"/>
      <c r="FU60" s="274"/>
      <c r="FV60" s="274"/>
      <c r="FW60" s="274"/>
      <c r="FX60" s="274"/>
      <c r="FY60" s="274"/>
      <c r="FZ60" s="274"/>
      <c r="GA60" s="274"/>
      <c r="GB60" s="274"/>
      <c r="GC60" s="274"/>
      <c r="GD60" s="274"/>
      <c r="GE60" s="274"/>
      <c r="GF60" s="274"/>
      <c r="GG60" s="274"/>
      <c r="GH60" s="274"/>
      <c r="GI60" s="274"/>
      <c r="GJ60" s="274"/>
      <c r="GK60" s="274"/>
      <c r="GL60" s="274"/>
      <c r="GM60" s="274"/>
      <c r="GN60" s="274"/>
      <c r="GO60" s="274"/>
      <c r="GP60" s="274"/>
      <c r="GQ60" s="274"/>
      <c r="GR60" s="274"/>
      <c r="GS60" s="274"/>
      <c r="GT60" s="274"/>
      <c r="GU60" s="274"/>
      <c r="GV60" s="274"/>
      <c r="GW60" s="274"/>
      <c r="GX60" s="274"/>
      <c r="GY60" s="274"/>
      <c r="GZ60" s="274"/>
      <c r="HA60" s="274"/>
      <c r="HB60" s="274"/>
      <c r="HC60" s="274"/>
      <c r="HD60" s="274"/>
      <c r="HE60" s="274"/>
      <c r="HF60" s="274"/>
      <c r="HG60" s="274"/>
      <c r="HH60" s="274"/>
      <c r="HI60" s="274"/>
      <c r="HJ60" s="274"/>
      <c r="HK60" s="274"/>
      <c r="HL60" s="274"/>
      <c r="HM60" s="274"/>
      <c r="HN60" s="274"/>
      <c r="HO60" s="274"/>
      <c r="HP60" s="274"/>
      <c r="HQ60" s="274"/>
      <c r="HR60" s="274"/>
      <c r="HS60" s="274"/>
      <c r="HT60" s="274"/>
      <c r="HU60" s="274"/>
      <c r="HV60" s="274"/>
      <c r="HW60" s="274"/>
      <c r="HX60" s="274"/>
      <c r="HY60" s="274"/>
      <c r="HZ60" s="274"/>
      <c r="IA60" s="274"/>
      <c r="IB60" s="274"/>
      <c r="IC60" s="274"/>
      <c r="ID60" s="274"/>
      <c r="IE60" s="274"/>
      <c r="IF60" s="274"/>
      <c r="IG60" s="274"/>
      <c r="IH60" s="274"/>
      <c r="II60" s="274"/>
      <c r="IJ60" s="274"/>
      <c r="IK60" s="274"/>
      <c r="IL60" s="274"/>
      <c r="IM60" s="274"/>
      <c r="IN60" s="274"/>
      <c r="IO60" s="274"/>
      <c r="IP60" s="274"/>
      <c r="IQ60" s="274"/>
      <c r="IR60" s="274"/>
      <c r="IS60" s="274"/>
      <c r="IT60" s="274"/>
      <c r="IU60" s="274"/>
    </row>
    <row r="61" s="206" customFormat="1" ht="49.5" customHeight="1" spans="1:10">
      <c r="A61" s="141" t="s">
        <v>174</v>
      </c>
      <c r="B61" s="246" t="s">
        <v>282</v>
      </c>
      <c r="C61" s="246" t="s">
        <v>134</v>
      </c>
      <c r="D61" s="246" t="s">
        <v>203</v>
      </c>
      <c r="E61" s="262" t="s">
        <v>192</v>
      </c>
      <c r="F61" s="241" t="s">
        <v>206</v>
      </c>
      <c r="G61" s="246" t="s">
        <v>175</v>
      </c>
      <c r="H61" s="255">
        <v>2106</v>
      </c>
      <c r="I61" s="275">
        <v>8021</v>
      </c>
      <c r="J61" s="275">
        <v>2767</v>
      </c>
    </row>
    <row r="62" s="205" customFormat="1" ht="53.25" customHeight="1" spans="1:10">
      <c r="A62" s="235" t="s">
        <v>207</v>
      </c>
      <c r="B62" s="246" t="s">
        <v>282</v>
      </c>
      <c r="C62" s="265" t="s">
        <v>203</v>
      </c>
      <c r="D62" s="265"/>
      <c r="E62" s="266"/>
      <c r="F62" s="266"/>
      <c r="G62" s="265"/>
      <c r="H62" s="267">
        <f t="shared" ref="H62:H67" si="4">H63</f>
        <v>20000</v>
      </c>
      <c r="I62" s="267">
        <f>I63</f>
        <v>20000</v>
      </c>
      <c r="J62" s="267">
        <f>J63</f>
        <v>20000</v>
      </c>
    </row>
    <row r="63" s="205" customFormat="1" ht="101.25" customHeight="1" spans="1:10">
      <c r="A63" s="235" t="s">
        <v>208</v>
      </c>
      <c r="B63" s="246" t="s">
        <v>282</v>
      </c>
      <c r="C63" s="265" t="s">
        <v>203</v>
      </c>
      <c r="D63" s="265" t="s">
        <v>209</v>
      </c>
      <c r="E63" s="268"/>
      <c r="F63" s="251"/>
      <c r="G63" s="236"/>
      <c r="H63" s="237">
        <f t="shared" si="4"/>
        <v>20000</v>
      </c>
      <c r="I63" s="237">
        <f t="shared" ref="I63:J66" si="5">I64</f>
        <v>20000</v>
      </c>
      <c r="J63" s="237">
        <f t="shared" si="5"/>
        <v>20000</v>
      </c>
    </row>
    <row r="64" s="205" customFormat="1" ht="108.75" customHeight="1" spans="1:10">
      <c r="A64" s="269" t="s">
        <v>210</v>
      </c>
      <c r="B64" s="246" t="s">
        <v>282</v>
      </c>
      <c r="C64" s="265" t="s">
        <v>203</v>
      </c>
      <c r="D64" s="265" t="s">
        <v>209</v>
      </c>
      <c r="E64" s="251" t="s">
        <v>167</v>
      </c>
      <c r="F64" s="251"/>
      <c r="G64" s="236"/>
      <c r="H64" s="237">
        <f t="shared" si="4"/>
        <v>20000</v>
      </c>
      <c r="I64" s="237">
        <f t="shared" si="5"/>
        <v>20000</v>
      </c>
      <c r="J64" s="237">
        <f t="shared" si="5"/>
        <v>20000</v>
      </c>
    </row>
    <row r="65" s="205" customFormat="1" ht="117.6" customHeight="1" spans="1:10">
      <c r="A65" s="269" t="s">
        <v>211</v>
      </c>
      <c r="B65" s="246" t="s">
        <v>282</v>
      </c>
      <c r="C65" s="265" t="s">
        <v>203</v>
      </c>
      <c r="D65" s="265" t="s">
        <v>209</v>
      </c>
      <c r="E65" s="251" t="s">
        <v>212</v>
      </c>
      <c r="F65" s="251"/>
      <c r="G65" s="236"/>
      <c r="H65" s="237">
        <f t="shared" si="4"/>
        <v>20000</v>
      </c>
      <c r="I65" s="237">
        <f t="shared" si="5"/>
        <v>20000</v>
      </c>
      <c r="J65" s="237">
        <f t="shared" si="5"/>
        <v>20000</v>
      </c>
    </row>
    <row r="66" s="205" customFormat="1" ht="54.75" customHeight="1" spans="1:10">
      <c r="A66" s="269" t="s">
        <v>213</v>
      </c>
      <c r="B66" s="246" t="s">
        <v>282</v>
      </c>
      <c r="C66" s="265" t="s">
        <v>203</v>
      </c>
      <c r="D66" s="265" t="s">
        <v>209</v>
      </c>
      <c r="E66" s="276" t="s">
        <v>214</v>
      </c>
      <c r="F66" s="251"/>
      <c r="G66" s="236"/>
      <c r="H66" s="237">
        <f t="shared" si="4"/>
        <v>20000</v>
      </c>
      <c r="I66" s="237">
        <f t="shared" si="5"/>
        <v>20000</v>
      </c>
      <c r="J66" s="237">
        <f t="shared" si="5"/>
        <v>20000</v>
      </c>
    </row>
    <row r="67" s="205" customFormat="1" ht="47.25" customHeight="1" spans="1:10">
      <c r="A67" s="141" t="s">
        <v>215</v>
      </c>
      <c r="B67" s="246" t="s">
        <v>282</v>
      </c>
      <c r="C67" s="277" t="s">
        <v>203</v>
      </c>
      <c r="D67" s="277" t="s">
        <v>209</v>
      </c>
      <c r="E67" s="241" t="s">
        <v>214</v>
      </c>
      <c r="F67" s="241" t="s">
        <v>216</v>
      </c>
      <c r="G67" s="246"/>
      <c r="H67" s="255">
        <f t="shared" si="4"/>
        <v>20000</v>
      </c>
      <c r="I67" s="255">
        <f>I68</f>
        <v>20000</v>
      </c>
      <c r="J67" s="255">
        <f>J68</f>
        <v>20000</v>
      </c>
    </row>
    <row r="68" s="205" customFormat="1" ht="80.25" customHeight="1" spans="1:10">
      <c r="A68" s="141" t="s">
        <v>174</v>
      </c>
      <c r="B68" s="246" t="s">
        <v>282</v>
      </c>
      <c r="C68" s="277" t="s">
        <v>203</v>
      </c>
      <c r="D68" s="277" t="s">
        <v>209</v>
      </c>
      <c r="E68" s="241" t="s">
        <v>214</v>
      </c>
      <c r="F68" s="241" t="s">
        <v>216</v>
      </c>
      <c r="G68" s="246" t="s">
        <v>175</v>
      </c>
      <c r="H68" s="255">
        <v>20000</v>
      </c>
      <c r="I68" s="255">
        <v>20000</v>
      </c>
      <c r="J68" s="255">
        <v>20000</v>
      </c>
    </row>
    <row r="69" s="205" customFormat="1" ht="48" customHeight="1" spans="1:10">
      <c r="A69" s="238" t="s">
        <v>217</v>
      </c>
      <c r="B69" s="246" t="s">
        <v>282</v>
      </c>
      <c r="C69" s="236" t="s">
        <v>144</v>
      </c>
      <c r="D69" s="266"/>
      <c r="E69" s="266"/>
      <c r="F69" s="266"/>
      <c r="G69" s="236"/>
      <c r="H69" s="237">
        <f>H70+H75</f>
        <v>2656821</v>
      </c>
      <c r="I69" s="237">
        <f t="shared" ref="H69:J69" si="6">I70</f>
        <v>0</v>
      </c>
      <c r="J69" s="237">
        <f t="shared" si="6"/>
        <v>0</v>
      </c>
    </row>
    <row r="70" s="205" customFormat="1" ht="48" customHeight="1" spans="1:10">
      <c r="A70" s="238" t="s">
        <v>218</v>
      </c>
      <c r="B70" s="246" t="s">
        <v>282</v>
      </c>
      <c r="C70" s="236" t="s">
        <v>144</v>
      </c>
      <c r="D70" s="236" t="s">
        <v>169</v>
      </c>
      <c r="E70" s="266"/>
      <c r="F70" s="266"/>
      <c r="G70" s="236"/>
      <c r="H70" s="237">
        <f t="shared" ref="H70:J70" si="7">H71</f>
        <v>1541270</v>
      </c>
      <c r="I70" s="237">
        <f t="shared" si="7"/>
        <v>0</v>
      </c>
      <c r="J70" s="237">
        <f t="shared" si="7"/>
        <v>0</v>
      </c>
    </row>
    <row r="71" s="205" customFormat="1" ht="48" customHeight="1" spans="1:10">
      <c r="A71" s="238" t="s">
        <v>189</v>
      </c>
      <c r="B71" s="246" t="s">
        <v>282</v>
      </c>
      <c r="C71" s="236" t="s">
        <v>144</v>
      </c>
      <c r="D71" s="236" t="s">
        <v>169</v>
      </c>
      <c r="E71" s="278">
        <v>77</v>
      </c>
      <c r="F71" s="251"/>
      <c r="G71" s="236"/>
      <c r="H71" s="237">
        <f t="shared" ref="H71:J71" si="8">H72</f>
        <v>1541270</v>
      </c>
      <c r="I71" s="283">
        <f t="shared" si="8"/>
        <v>0</v>
      </c>
      <c r="J71" s="283">
        <f t="shared" si="8"/>
        <v>0</v>
      </c>
    </row>
    <row r="72" s="205" customFormat="1" ht="48" customHeight="1" spans="1:10">
      <c r="A72" s="279" t="s">
        <v>191</v>
      </c>
      <c r="B72" s="246" t="s">
        <v>282</v>
      </c>
      <c r="C72" s="236" t="s">
        <v>144</v>
      </c>
      <c r="D72" s="236" t="s">
        <v>169</v>
      </c>
      <c r="E72" s="278" t="s">
        <v>204</v>
      </c>
      <c r="F72" s="251"/>
      <c r="G72" s="236"/>
      <c r="H72" s="237">
        <f t="shared" ref="H72:J72" si="9">H73</f>
        <v>1541270</v>
      </c>
      <c r="I72" s="283">
        <f t="shared" si="9"/>
        <v>0</v>
      </c>
      <c r="J72" s="283">
        <f t="shared" si="9"/>
        <v>0</v>
      </c>
    </row>
    <row r="73" s="205" customFormat="1" ht="48" customHeight="1" spans="1:10">
      <c r="A73" s="279" t="s">
        <v>219</v>
      </c>
      <c r="B73" s="246" t="s">
        <v>282</v>
      </c>
      <c r="C73" s="236" t="s">
        <v>144</v>
      </c>
      <c r="D73" s="236" t="s">
        <v>169</v>
      </c>
      <c r="E73" s="127" t="s">
        <v>192</v>
      </c>
      <c r="F73" s="251"/>
      <c r="G73" s="236"/>
      <c r="H73" s="237">
        <f t="shared" ref="H73:J73" si="10">H74</f>
        <v>1541270</v>
      </c>
      <c r="I73" s="243">
        <f t="shared" si="10"/>
        <v>0</v>
      </c>
      <c r="J73" s="243">
        <f t="shared" si="10"/>
        <v>0</v>
      </c>
    </row>
    <row r="74" s="205" customFormat="1" ht="48" customHeight="1" spans="1:10">
      <c r="A74" s="141" t="s">
        <v>174</v>
      </c>
      <c r="B74" s="246" t="s">
        <v>282</v>
      </c>
      <c r="C74" s="246" t="s">
        <v>144</v>
      </c>
      <c r="D74" s="246" t="s">
        <v>169</v>
      </c>
      <c r="E74" s="120" t="s">
        <v>192</v>
      </c>
      <c r="F74" s="241" t="s">
        <v>220</v>
      </c>
      <c r="G74" s="246" t="s">
        <v>175</v>
      </c>
      <c r="H74" s="255">
        <v>1541270</v>
      </c>
      <c r="I74" s="243"/>
      <c r="J74" s="243"/>
    </row>
    <row r="75" s="205" customFormat="1" ht="48" customHeight="1" spans="1:10">
      <c r="A75" s="278" t="s">
        <v>221</v>
      </c>
      <c r="B75" s="246" t="s">
        <v>282</v>
      </c>
      <c r="C75" s="236" t="s">
        <v>144</v>
      </c>
      <c r="D75" s="236" t="s">
        <v>222</v>
      </c>
      <c r="E75" s="278"/>
      <c r="F75" s="251"/>
      <c r="G75" s="236"/>
      <c r="H75" s="237">
        <f t="shared" ref="H75:H77" si="11">H76</f>
        <v>1115551</v>
      </c>
      <c r="I75" s="237"/>
      <c r="J75" s="237"/>
    </row>
    <row r="76" s="205" customFormat="1" ht="48" customHeight="1" spans="1:10">
      <c r="A76" s="278" t="s">
        <v>223</v>
      </c>
      <c r="B76" s="246" t="s">
        <v>282</v>
      </c>
      <c r="C76" s="236" t="s">
        <v>144</v>
      </c>
      <c r="D76" s="236" t="s">
        <v>222</v>
      </c>
      <c r="E76" s="278">
        <v>77</v>
      </c>
      <c r="F76" s="251"/>
      <c r="G76" s="236"/>
      <c r="H76" s="237">
        <f t="shared" si="11"/>
        <v>1115551</v>
      </c>
      <c r="I76" s="237"/>
      <c r="J76" s="237"/>
    </row>
    <row r="77" s="205" customFormat="1" ht="48" customHeight="1" spans="1:10">
      <c r="A77" s="257" t="s">
        <v>223</v>
      </c>
      <c r="B77" s="246" t="s">
        <v>282</v>
      </c>
      <c r="C77" s="246" t="s">
        <v>144</v>
      </c>
      <c r="D77" s="246" t="s">
        <v>222</v>
      </c>
      <c r="E77" s="257" t="s">
        <v>224</v>
      </c>
      <c r="F77" s="241"/>
      <c r="G77" s="246"/>
      <c r="H77" s="255">
        <f t="shared" si="11"/>
        <v>1115551</v>
      </c>
      <c r="I77" s="237"/>
      <c r="J77" s="237"/>
    </row>
    <row r="78" s="205" customFormat="1" ht="48" customHeight="1" spans="1:10">
      <c r="A78" s="257" t="s">
        <v>223</v>
      </c>
      <c r="B78" s="246" t="s">
        <v>282</v>
      </c>
      <c r="C78" s="246" t="s">
        <v>144</v>
      </c>
      <c r="D78" s="246" t="s">
        <v>222</v>
      </c>
      <c r="E78" s="257" t="s">
        <v>192</v>
      </c>
      <c r="F78" s="241"/>
      <c r="G78" s="246"/>
      <c r="H78" s="255">
        <f>H79+H80</f>
        <v>1115551</v>
      </c>
      <c r="I78" s="237"/>
      <c r="J78" s="237"/>
    </row>
    <row r="79" s="205" customFormat="1" ht="48" customHeight="1" spans="1:10">
      <c r="A79" s="257" t="s">
        <v>225</v>
      </c>
      <c r="B79" s="246" t="s">
        <v>282</v>
      </c>
      <c r="C79" s="246" t="s">
        <v>144</v>
      </c>
      <c r="D79" s="246" t="s">
        <v>222</v>
      </c>
      <c r="E79" s="257" t="s">
        <v>192</v>
      </c>
      <c r="F79" s="241" t="s">
        <v>226</v>
      </c>
      <c r="G79" s="246" t="s">
        <v>175</v>
      </c>
      <c r="H79" s="255">
        <v>780886</v>
      </c>
      <c r="I79" s="237"/>
      <c r="J79" s="237"/>
    </row>
    <row r="80" s="205" customFormat="1" ht="48" customHeight="1" spans="1:10">
      <c r="A80" s="257" t="s">
        <v>227</v>
      </c>
      <c r="B80" s="246" t="s">
        <v>282</v>
      </c>
      <c r="C80" s="246" t="s">
        <v>144</v>
      </c>
      <c r="D80" s="246" t="s">
        <v>222</v>
      </c>
      <c r="E80" s="257" t="s">
        <v>192</v>
      </c>
      <c r="F80" s="241" t="s">
        <v>228</v>
      </c>
      <c r="G80" s="246" t="s">
        <v>175</v>
      </c>
      <c r="H80" s="255">
        <v>334665</v>
      </c>
      <c r="I80" s="237"/>
      <c r="J80" s="237"/>
    </row>
    <row r="81" s="205" customFormat="1" ht="48" customHeight="1" spans="1:10">
      <c r="A81" s="235" t="s">
        <v>229</v>
      </c>
      <c r="B81" s="246" t="s">
        <v>282</v>
      </c>
      <c r="C81" s="236" t="s">
        <v>230</v>
      </c>
      <c r="D81" s="236"/>
      <c r="E81" s="266"/>
      <c r="F81" s="266"/>
      <c r="G81" s="236"/>
      <c r="H81" s="237">
        <f t="shared" ref="H81:J81" si="12">H82+H87</f>
        <v>3251162</v>
      </c>
      <c r="I81" s="237">
        <f t="shared" si="12"/>
        <v>2776284</v>
      </c>
      <c r="J81" s="237">
        <f t="shared" si="12"/>
        <v>2572644</v>
      </c>
    </row>
    <row r="82" s="205" customFormat="1" ht="48" customHeight="1" spans="1:10">
      <c r="A82" s="235" t="s">
        <v>231</v>
      </c>
      <c r="B82" s="246" t="s">
        <v>282</v>
      </c>
      <c r="C82" s="236" t="s">
        <v>230</v>
      </c>
      <c r="D82" s="236" t="s">
        <v>134</v>
      </c>
      <c r="E82" s="266"/>
      <c r="F82" s="266"/>
      <c r="G82" s="236"/>
      <c r="H82" s="237">
        <f t="shared" ref="H82:J82" si="13">H83</f>
        <v>81266</v>
      </c>
      <c r="I82" s="293">
        <f t="shared" si="13"/>
        <v>0</v>
      </c>
      <c r="J82" s="293">
        <f t="shared" si="13"/>
        <v>0</v>
      </c>
    </row>
    <row r="83" s="205" customFormat="1" ht="48" customHeight="1" spans="1:10">
      <c r="A83" s="141" t="s">
        <v>189</v>
      </c>
      <c r="B83" s="246" t="s">
        <v>282</v>
      </c>
      <c r="C83" s="246" t="s">
        <v>230</v>
      </c>
      <c r="D83" s="246" t="s">
        <v>134</v>
      </c>
      <c r="E83" s="263" t="s">
        <v>190</v>
      </c>
      <c r="F83" s="241"/>
      <c r="G83" s="246"/>
      <c r="H83" s="280">
        <f t="shared" ref="H83:J83" si="14">H84</f>
        <v>81266</v>
      </c>
      <c r="I83" s="294">
        <f t="shared" si="14"/>
        <v>0</v>
      </c>
      <c r="J83" s="294">
        <f t="shared" si="14"/>
        <v>0</v>
      </c>
    </row>
    <row r="84" s="205" customFormat="1" ht="48" customHeight="1" spans="1:10">
      <c r="A84" s="245" t="s">
        <v>191</v>
      </c>
      <c r="B84" s="246" t="s">
        <v>282</v>
      </c>
      <c r="C84" s="246" t="s">
        <v>230</v>
      </c>
      <c r="D84" s="246" t="s">
        <v>134</v>
      </c>
      <c r="E84" s="241" t="s">
        <v>224</v>
      </c>
      <c r="F84" s="241"/>
      <c r="G84" s="246"/>
      <c r="H84" s="280">
        <f>H86</f>
        <v>81266</v>
      </c>
      <c r="I84" s="294">
        <f>I85</f>
        <v>0</v>
      </c>
      <c r="J84" s="294">
        <f>J85</f>
        <v>0</v>
      </c>
    </row>
    <row r="85" s="205" customFormat="1" ht="48" customHeight="1" spans="1:10">
      <c r="A85" s="239" t="s">
        <v>232</v>
      </c>
      <c r="B85" s="246" t="s">
        <v>282</v>
      </c>
      <c r="C85" s="240" t="s">
        <v>230</v>
      </c>
      <c r="D85" s="240" t="s">
        <v>134</v>
      </c>
      <c r="E85" s="241" t="s">
        <v>192</v>
      </c>
      <c r="F85" s="244" t="s">
        <v>233</v>
      </c>
      <c r="G85" s="240"/>
      <c r="H85" s="281">
        <f t="shared" ref="H85:J85" si="15">H86</f>
        <v>81266</v>
      </c>
      <c r="I85" s="294">
        <f t="shared" si="15"/>
        <v>0</v>
      </c>
      <c r="J85" s="294">
        <f t="shared" si="15"/>
        <v>0</v>
      </c>
    </row>
    <row r="86" s="205" customFormat="1" ht="48" customHeight="1" spans="1:10">
      <c r="A86" s="141" t="s">
        <v>174</v>
      </c>
      <c r="B86" s="246" t="s">
        <v>282</v>
      </c>
      <c r="C86" s="246" t="s">
        <v>230</v>
      </c>
      <c r="D86" s="246" t="s">
        <v>134</v>
      </c>
      <c r="E86" s="241" t="s">
        <v>192</v>
      </c>
      <c r="F86" s="241" t="s">
        <v>233</v>
      </c>
      <c r="G86" s="246" t="s">
        <v>175</v>
      </c>
      <c r="H86" s="280">
        <v>81266</v>
      </c>
      <c r="I86" s="294"/>
      <c r="J86" s="294"/>
    </row>
    <row r="87" s="205" customFormat="1" ht="48" customHeight="1" spans="1:10">
      <c r="A87" s="235" t="s">
        <v>234</v>
      </c>
      <c r="B87" s="246" t="s">
        <v>282</v>
      </c>
      <c r="C87" s="236" t="s">
        <v>230</v>
      </c>
      <c r="D87" s="236" t="s">
        <v>203</v>
      </c>
      <c r="E87" s="266"/>
      <c r="F87" s="266"/>
      <c r="G87" s="236"/>
      <c r="H87" s="237">
        <f>H88+H94</f>
        <v>3169896</v>
      </c>
      <c r="I87" s="237">
        <f>I88+I94</f>
        <v>2776284</v>
      </c>
      <c r="J87" s="237">
        <f>J88+J94</f>
        <v>2572644</v>
      </c>
    </row>
    <row r="88" s="205" customFormat="1" ht="112.95" customHeight="1" spans="1:10">
      <c r="A88" s="253" t="s">
        <v>235</v>
      </c>
      <c r="B88" s="236" t="s">
        <v>282</v>
      </c>
      <c r="C88" s="236" t="s">
        <v>230</v>
      </c>
      <c r="D88" s="236" t="s">
        <v>203</v>
      </c>
      <c r="E88" s="276" t="s">
        <v>236</v>
      </c>
      <c r="F88" s="252"/>
      <c r="G88" s="236"/>
      <c r="H88" s="237">
        <f t="shared" ref="H88:J92" si="16">H89</f>
        <v>2007944</v>
      </c>
      <c r="I88" s="237">
        <f t="shared" si="16"/>
        <v>2776284</v>
      </c>
      <c r="J88" s="237">
        <f t="shared" si="16"/>
        <v>2572644</v>
      </c>
    </row>
    <row r="89" s="205" customFormat="1" ht="150" customHeight="1" spans="1:10">
      <c r="A89" s="269" t="s">
        <v>237</v>
      </c>
      <c r="B89" s="282" t="s">
        <v>282</v>
      </c>
      <c r="C89" s="282" t="s">
        <v>230</v>
      </c>
      <c r="D89" s="282" t="s">
        <v>203</v>
      </c>
      <c r="E89" s="276" t="s">
        <v>238</v>
      </c>
      <c r="F89" s="251"/>
      <c r="G89" s="282"/>
      <c r="H89" s="283">
        <f t="shared" si="16"/>
        <v>2007944</v>
      </c>
      <c r="I89" s="283">
        <f t="shared" si="16"/>
        <v>2776284</v>
      </c>
      <c r="J89" s="283">
        <f t="shared" si="16"/>
        <v>2572644</v>
      </c>
    </row>
    <row r="90" s="202" customFormat="1" ht="90.75" customHeight="1" spans="1:38">
      <c r="A90" s="269" t="s">
        <v>239</v>
      </c>
      <c r="B90" s="282" t="s">
        <v>282</v>
      </c>
      <c r="C90" s="282" t="s">
        <v>230</v>
      </c>
      <c r="D90" s="282" t="s">
        <v>203</v>
      </c>
      <c r="E90" s="276" t="s">
        <v>240</v>
      </c>
      <c r="F90" s="251"/>
      <c r="G90" s="282"/>
      <c r="H90" s="283">
        <f t="shared" si="16"/>
        <v>2007944</v>
      </c>
      <c r="I90" s="283">
        <f t="shared" si="16"/>
        <v>2776284</v>
      </c>
      <c r="J90" s="283">
        <f t="shared" si="16"/>
        <v>2572644</v>
      </c>
      <c r="K90" s="203"/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3"/>
      <c r="X90" s="203"/>
      <c r="Y90" s="203"/>
      <c r="Z90" s="203"/>
      <c r="AA90" s="203"/>
      <c r="AB90" s="203"/>
      <c r="AC90" s="203"/>
      <c r="AD90" s="203"/>
      <c r="AE90" s="203"/>
      <c r="AF90" s="203"/>
      <c r="AG90" s="203"/>
      <c r="AH90" s="203"/>
      <c r="AI90" s="203"/>
      <c r="AJ90" s="203"/>
      <c r="AK90" s="203"/>
      <c r="AL90" s="203"/>
    </row>
    <row r="91" s="205" customFormat="1" ht="71.7" customHeight="1" spans="1:10">
      <c r="A91" s="239" t="s">
        <v>241</v>
      </c>
      <c r="B91" s="240" t="s">
        <v>282</v>
      </c>
      <c r="C91" s="240" t="s">
        <v>230</v>
      </c>
      <c r="D91" s="240" t="s">
        <v>203</v>
      </c>
      <c r="E91" s="241" t="s">
        <v>240</v>
      </c>
      <c r="F91" s="244"/>
      <c r="G91" s="240"/>
      <c r="H91" s="243">
        <f t="shared" si="16"/>
        <v>2007944</v>
      </c>
      <c r="I91" s="243">
        <f t="shared" si="16"/>
        <v>2776284</v>
      </c>
      <c r="J91" s="243">
        <f t="shared" si="16"/>
        <v>2572644</v>
      </c>
    </row>
    <row r="92" s="205" customFormat="1" ht="66.75" customHeight="1" spans="1:10">
      <c r="A92" s="141" t="s">
        <v>174</v>
      </c>
      <c r="B92" s="240" t="s">
        <v>282</v>
      </c>
      <c r="C92" s="240" t="s">
        <v>230</v>
      </c>
      <c r="D92" s="240" t="s">
        <v>203</v>
      </c>
      <c r="E92" s="241" t="s">
        <v>240</v>
      </c>
      <c r="F92" s="244" t="s">
        <v>242</v>
      </c>
      <c r="G92" s="240"/>
      <c r="H92" s="243">
        <f t="shared" si="16"/>
        <v>2007944</v>
      </c>
      <c r="I92" s="255">
        <f t="shared" si="16"/>
        <v>2776284</v>
      </c>
      <c r="J92" s="255">
        <f t="shared" si="16"/>
        <v>2572644</v>
      </c>
    </row>
    <row r="93" s="205" customFormat="1" ht="76.5" customHeight="1" spans="1:10">
      <c r="A93" s="141" t="s">
        <v>174</v>
      </c>
      <c r="B93" s="240" t="s">
        <v>282</v>
      </c>
      <c r="C93" s="240" t="s">
        <v>230</v>
      </c>
      <c r="D93" s="240" t="s">
        <v>203</v>
      </c>
      <c r="E93" s="241" t="s">
        <v>243</v>
      </c>
      <c r="F93" s="244" t="s">
        <v>242</v>
      </c>
      <c r="G93" s="240" t="s">
        <v>175</v>
      </c>
      <c r="H93" s="247">
        <v>2007944</v>
      </c>
      <c r="I93" s="255">
        <v>2776284</v>
      </c>
      <c r="J93" s="255">
        <v>2572644</v>
      </c>
    </row>
    <row r="94" s="205" customFormat="1" ht="63" customHeight="1" spans="1:10">
      <c r="A94" s="284" t="s">
        <v>244</v>
      </c>
      <c r="B94" s="236" t="s">
        <v>282</v>
      </c>
      <c r="C94" s="236" t="s">
        <v>230</v>
      </c>
      <c r="D94" s="236" t="s">
        <v>203</v>
      </c>
      <c r="E94" s="276" t="s">
        <v>245</v>
      </c>
      <c r="F94" s="252"/>
      <c r="G94" s="236"/>
      <c r="H94" s="237">
        <f>H95+H98</f>
        <v>1161952</v>
      </c>
      <c r="I94" s="237">
        <f>I95</f>
        <v>0</v>
      </c>
      <c r="J94" s="237">
        <f t="shared" ref="J94:J99" si="17">J95</f>
        <v>0</v>
      </c>
    </row>
    <row r="95" s="202" customFormat="1" ht="90.75" customHeight="1" spans="1:38">
      <c r="A95" s="284" t="s">
        <v>246</v>
      </c>
      <c r="B95" s="282" t="s">
        <v>282</v>
      </c>
      <c r="C95" s="282" t="s">
        <v>230</v>
      </c>
      <c r="D95" s="282" t="s">
        <v>203</v>
      </c>
      <c r="E95" s="276" t="s">
        <v>247</v>
      </c>
      <c r="F95" s="251"/>
      <c r="G95" s="282"/>
      <c r="H95" s="285">
        <f t="shared" ref="H94:H99" si="18">H96</f>
        <v>600000</v>
      </c>
      <c r="I95" s="285">
        <f>I96</f>
        <v>0</v>
      </c>
      <c r="J95" s="285">
        <f t="shared" si="17"/>
        <v>0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3"/>
      <c r="AH95" s="203"/>
      <c r="AI95" s="203"/>
      <c r="AJ95" s="203"/>
      <c r="AK95" s="203"/>
      <c r="AL95" s="203"/>
    </row>
    <row r="96" s="205" customFormat="1" ht="63.75" customHeight="1" spans="1:10">
      <c r="A96" s="286" t="s">
        <v>248</v>
      </c>
      <c r="B96" s="240" t="s">
        <v>282</v>
      </c>
      <c r="C96" s="240" t="s">
        <v>230</v>
      </c>
      <c r="D96" s="240" t="s">
        <v>203</v>
      </c>
      <c r="E96" s="263" t="s">
        <v>249</v>
      </c>
      <c r="F96" s="241" t="s">
        <v>250</v>
      </c>
      <c r="G96" s="240"/>
      <c r="H96" s="247">
        <f t="shared" si="18"/>
        <v>600000</v>
      </c>
      <c r="I96" s="237"/>
      <c r="J96" s="237"/>
    </row>
    <row r="97" s="202" customFormat="1" ht="50.25" customHeight="1" spans="1:38">
      <c r="A97" s="286" t="s">
        <v>251</v>
      </c>
      <c r="B97" s="240" t="s">
        <v>282</v>
      </c>
      <c r="C97" s="240" t="s">
        <v>230</v>
      </c>
      <c r="D97" s="240" t="s">
        <v>203</v>
      </c>
      <c r="E97" s="263" t="s">
        <v>249</v>
      </c>
      <c r="F97" s="241" t="s">
        <v>250</v>
      </c>
      <c r="G97" s="240" t="s">
        <v>175</v>
      </c>
      <c r="H97" s="247">
        <v>600000</v>
      </c>
      <c r="I97" s="237"/>
      <c r="J97" s="237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3"/>
      <c r="AH97" s="203"/>
      <c r="AI97" s="203"/>
      <c r="AJ97" s="203"/>
      <c r="AK97" s="203"/>
      <c r="AL97" s="203"/>
    </row>
    <row r="98" s="202" customFormat="1" ht="60.75" customHeight="1" spans="1:38">
      <c r="A98" s="239" t="s">
        <v>252</v>
      </c>
      <c r="B98" s="240" t="s">
        <v>282</v>
      </c>
      <c r="C98" s="240" t="s">
        <v>230</v>
      </c>
      <c r="D98" s="240" t="s">
        <v>203</v>
      </c>
      <c r="E98" s="241" t="s">
        <v>253</v>
      </c>
      <c r="F98" s="244"/>
      <c r="G98" s="240"/>
      <c r="H98" s="247">
        <f t="shared" si="18"/>
        <v>561952</v>
      </c>
      <c r="I98" s="255"/>
      <c r="J98" s="255">
        <f t="shared" si="17"/>
        <v>0</v>
      </c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03"/>
      <c r="AH98" s="203"/>
      <c r="AI98" s="203"/>
      <c r="AJ98" s="203"/>
      <c r="AK98" s="203"/>
      <c r="AL98" s="203"/>
    </row>
    <row r="99" s="202" customFormat="1" ht="60.75" customHeight="1" spans="1:38">
      <c r="A99" s="239" t="s">
        <v>254</v>
      </c>
      <c r="B99" s="240" t="s">
        <v>282</v>
      </c>
      <c r="C99" s="240" t="s">
        <v>230</v>
      </c>
      <c r="D99" s="240" t="s">
        <v>203</v>
      </c>
      <c r="E99" s="241" t="s">
        <v>253</v>
      </c>
      <c r="F99" s="244" t="s">
        <v>255</v>
      </c>
      <c r="G99" s="240"/>
      <c r="H99" s="247">
        <f t="shared" si="18"/>
        <v>561952</v>
      </c>
      <c r="I99" s="255"/>
      <c r="J99" s="255">
        <f t="shared" si="17"/>
        <v>0</v>
      </c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3"/>
      <c r="AH99" s="203"/>
      <c r="AI99" s="203"/>
      <c r="AJ99" s="203"/>
      <c r="AK99" s="203"/>
      <c r="AL99" s="203"/>
    </row>
    <row r="100" s="202" customFormat="1" ht="60.75" customHeight="1" spans="1:38">
      <c r="A100" s="257" t="s">
        <v>174</v>
      </c>
      <c r="B100" s="240" t="s">
        <v>282</v>
      </c>
      <c r="C100" s="240" t="s">
        <v>230</v>
      </c>
      <c r="D100" s="240" t="s">
        <v>203</v>
      </c>
      <c r="E100" s="241" t="s">
        <v>256</v>
      </c>
      <c r="F100" s="244" t="s">
        <v>255</v>
      </c>
      <c r="G100" s="240" t="s">
        <v>175</v>
      </c>
      <c r="H100" s="287">
        <v>561952</v>
      </c>
      <c r="I100" s="255"/>
      <c r="J100" s="255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203"/>
      <c r="AJ100" s="203"/>
      <c r="AK100" s="203"/>
      <c r="AL100" s="203"/>
    </row>
    <row r="101" s="202" customFormat="1" ht="60.75" customHeight="1" spans="1:38">
      <c r="A101" s="288" t="s">
        <v>257</v>
      </c>
      <c r="B101" s="240" t="s">
        <v>282</v>
      </c>
      <c r="C101" s="282" t="s">
        <v>209</v>
      </c>
      <c r="D101" s="282"/>
      <c r="E101" s="251"/>
      <c r="F101" s="252"/>
      <c r="G101" s="282"/>
      <c r="H101" s="289">
        <f>H102</f>
        <v>300000</v>
      </c>
      <c r="I101" s="289">
        <f t="shared" ref="I101:J103" si="19">I102</f>
        <v>300000</v>
      </c>
      <c r="J101" s="289">
        <f t="shared" si="19"/>
        <v>300000</v>
      </c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/>
      <c r="AH101" s="203"/>
      <c r="AI101" s="203"/>
      <c r="AJ101" s="203"/>
      <c r="AK101" s="203"/>
      <c r="AL101" s="203"/>
    </row>
    <row r="102" s="202" customFormat="1" ht="90.75" customHeight="1" spans="1:38">
      <c r="A102" s="257" t="s">
        <v>258</v>
      </c>
      <c r="B102" s="240" t="s">
        <v>282</v>
      </c>
      <c r="C102" s="240" t="s">
        <v>209</v>
      </c>
      <c r="D102" s="240" t="s">
        <v>132</v>
      </c>
      <c r="E102" s="241"/>
      <c r="F102" s="244"/>
      <c r="G102" s="240"/>
      <c r="H102" s="287">
        <f>H103</f>
        <v>300000</v>
      </c>
      <c r="I102" s="287">
        <f t="shared" si="19"/>
        <v>300000</v>
      </c>
      <c r="J102" s="287">
        <f t="shared" si="19"/>
        <v>300000</v>
      </c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3"/>
      <c r="AH102" s="203"/>
      <c r="AI102" s="203"/>
      <c r="AJ102" s="203"/>
      <c r="AK102" s="203"/>
      <c r="AL102" s="203"/>
    </row>
    <row r="103" s="202" customFormat="1" ht="72" customHeight="1" spans="1:38">
      <c r="A103" s="257" t="s">
        <v>259</v>
      </c>
      <c r="B103" s="240" t="s">
        <v>282</v>
      </c>
      <c r="C103" s="240" t="s">
        <v>209</v>
      </c>
      <c r="D103" s="240" t="s">
        <v>132</v>
      </c>
      <c r="E103" s="241" t="s">
        <v>134</v>
      </c>
      <c r="F103" s="244"/>
      <c r="G103" s="240"/>
      <c r="H103" s="287">
        <f>H104</f>
        <v>300000</v>
      </c>
      <c r="I103" s="287">
        <f t="shared" si="19"/>
        <v>300000</v>
      </c>
      <c r="J103" s="287">
        <f t="shared" si="19"/>
        <v>300000</v>
      </c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/>
      <c r="AH103" s="203"/>
      <c r="AI103" s="203"/>
      <c r="AJ103" s="203"/>
      <c r="AK103" s="203"/>
      <c r="AL103" s="203"/>
    </row>
    <row r="104" s="207" customFormat="1" ht="42" customHeight="1" spans="1:10">
      <c r="A104" s="257" t="s">
        <v>260</v>
      </c>
      <c r="B104" s="240" t="s">
        <v>282</v>
      </c>
      <c r="C104" s="240" t="s">
        <v>209</v>
      </c>
      <c r="D104" s="240" t="s">
        <v>132</v>
      </c>
      <c r="E104" s="241" t="s">
        <v>261</v>
      </c>
      <c r="F104" s="244"/>
      <c r="G104" s="240"/>
      <c r="H104" s="287">
        <f>H105</f>
        <v>300000</v>
      </c>
      <c r="I104" s="287">
        <f>I105</f>
        <v>300000</v>
      </c>
      <c r="J104" s="287">
        <f>J105</f>
        <v>300000</v>
      </c>
    </row>
    <row r="105" s="207" customFormat="1" ht="70.2" customHeight="1" spans="1:10">
      <c r="A105" s="257" t="s">
        <v>262</v>
      </c>
      <c r="B105" s="240" t="s">
        <v>282</v>
      </c>
      <c r="C105" s="240" t="s">
        <v>209</v>
      </c>
      <c r="D105" s="240" t="s">
        <v>132</v>
      </c>
      <c r="E105" s="241" t="s">
        <v>261</v>
      </c>
      <c r="F105" s="244" t="s">
        <v>263</v>
      </c>
      <c r="G105" s="240"/>
      <c r="H105" s="287">
        <f>H106</f>
        <v>300000</v>
      </c>
      <c r="I105" s="287">
        <f>I106</f>
        <v>300000</v>
      </c>
      <c r="J105" s="287">
        <f>J106</f>
        <v>300000</v>
      </c>
    </row>
    <row r="106" s="205" customFormat="1" ht="70.5" customHeight="1" spans="1:10">
      <c r="A106" s="257" t="s">
        <v>264</v>
      </c>
      <c r="B106" s="240" t="s">
        <v>282</v>
      </c>
      <c r="C106" s="240" t="s">
        <v>209</v>
      </c>
      <c r="D106" s="240" t="s">
        <v>132</v>
      </c>
      <c r="E106" s="241" t="s">
        <v>261</v>
      </c>
      <c r="F106" s="244" t="s">
        <v>263</v>
      </c>
      <c r="G106" s="240" t="s">
        <v>265</v>
      </c>
      <c r="H106" s="287">
        <v>300000</v>
      </c>
      <c r="I106" s="255">
        <v>300000</v>
      </c>
      <c r="J106" s="255">
        <v>300000</v>
      </c>
    </row>
    <row r="107" s="205" customFormat="1" ht="74.25" customHeight="1" spans="1:10">
      <c r="A107" s="290" t="s">
        <v>266</v>
      </c>
      <c r="B107" s="240" t="s">
        <v>282</v>
      </c>
      <c r="C107" s="266">
        <v>11</v>
      </c>
      <c r="D107" s="236"/>
      <c r="E107" s="249"/>
      <c r="F107" s="244"/>
      <c r="G107" s="246"/>
      <c r="H107" s="237">
        <f t="shared" ref="H107:J112" si="20">H108</f>
        <v>20000</v>
      </c>
      <c r="I107" s="237">
        <f t="shared" si="20"/>
        <v>20000</v>
      </c>
      <c r="J107" s="237">
        <f t="shared" si="20"/>
        <v>20000</v>
      </c>
    </row>
    <row r="108" s="205" customFormat="1" ht="77.25" customHeight="1" spans="1:10">
      <c r="A108" s="278" t="s">
        <v>267</v>
      </c>
      <c r="B108" s="240" t="s">
        <v>282</v>
      </c>
      <c r="C108" s="236" t="s">
        <v>268</v>
      </c>
      <c r="D108" s="236" t="s">
        <v>132</v>
      </c>
      <c r="E108" s="249"/>
      <c r="F108" s="241"/>
      <c r="G108" s="246"/>
      <c r="H108" s="237">
        <f t="shared" si="20"/>
        <v>20000</v>
      </c>
      <c r="I108" s="237">
        <f t="shared" si="20"/>
        <v>20000</v>
      </c>
      <c r="J108" s="237">
        <f t="shared" si="20"/>
        <v>20000</v>
      </c>
    </row>
    <row r="109" s="205" customFormat="1" ht="70.95" customHeight="1" spans="1:10">
      <c r="A109" s="290" t="s">
        <v>269</v>
      </c>
      <c r="B109" s="240" t="s">
        <v>282</v>
      </c>
      <c r="C109" s="236" t="s">
        <v>268</v>
      </c>
      <c r="D109" s="236" t="s">
        <v>132</v>
      </c>
      <c r="E109" s="251" t="s">
        <v>270</v>
      </c>
      <c r="F109" s="251"/>
      <c r="G109" s="236"/>
      <c r="H109" s="237">
        <f t="shared" si="20"/>
        <v>20000</v>
      </c>
      <c r="I109" s="237">
        <f t="shared" si="20"/>
        <v>20000</v>
      </c>
      <c r="J109" s="237">
        <f t="shared" si="20"/>
        <v>20000</v>
      </c>
    </row>
    <row r="110" s="207" customFormat="1" ht="85.95" customHeight="1" spans="1:10">
      <c r="A110" s="284" t="s">
        <v>271</v>
      </c>
      <c r="B110" s="240" t="s">
        <v>282</v>
      </c>
      <c r="C110" s="236" t="s">
        <v>268</v>
      </c>
      <c r="D110" s="236" t="s">
        <v>132</v>
      </c>
      <c r="E110" s="251" t="s">
        <v>272</v>
      </c>
      <c r="F110" s="251"/>
      <c r="G110" s="236"/>
      <c r="H110" s="237">
        <f t="shared" si="20"/>
        <v>20000</v>
      </c>
      <c r="I110" s="237">
        <f t="shared" si="20"/>
        <v>20000</v>
      </c>
      <c r="J110" s="237">
        <f t="shared" si="20"/>
        <v>20000</v>
      </c>
    </row>
    <row r="111" s="207" customFormat="1" ht="84" customHeight="1" spans="1:10">
      <c r="A111" s="278" t="s">
        <v>273</v>
      </c>
      <c r="B111" s="240" t="s">
        <v>282</v>
      </c>
      <c r="C111" s="236" t="s">
        <v>268</v>
      </c>
      <c r="D111" s="236" t="s">
        <v>132</v>
      </c>
      <c r="E111" s="251" t="s">
        <v>274</v>
      </c>
      <c r="F111" s="251"/>
      <c r="G111" s="236"/>
      <c r="H111" s="237">
        <f t="shared" si="20"/>
        <v>20000</v>
      </c>
      <c r="I111" s="237">
        <f t="shared" si="20"/>
        <v>20000</v>
      </c>
      <c r="J111" s="237">
        <f t="shared" si="20"/>
        <v>20000</v>
      </c>
    </row>
    <row r="112" s="207" customFormat="1" ht="88.2" customHeight="1" spans="1:10">
      <c r="A112" s="291" t="s">
        <v>275</v>
      </c>
      <c r="B112" s="240" t="s">
        <v>282</v>
      </c>
      <c r="C112" s="246" t="s">
        <v>268</v>
      </c>
      <c r="D112" s="246" t="s">
        <v>132</v>
      </c>
      <c r="E112" s="241" t="s">
        <v>276</v>
      </c>
      <c r="F112" s="241" t="s">
        <v>277</v>
      </c>
      <c r="G112" s="246"/>
      <c r="H112" s="255">
        <f t="shared" si="20"/>
        <v>20000</v>
      </c>
      <c r="I112" s="255">
        <f t="shared" si="20"/>
        <v>20000</v>
      </c>
      <c r="J112" s="255">
        <f t="shared" si="20"/>
        <v>20000</v>
      </c>
    </row>
    <row r="113" s="207" customFormat="1" ht="54" customHeight="1" spans="1:10">
      <c r="A113" s="248" t="s">
        <v>174</v>
      </c>
      <c r="B113" s="240" t="s">
        <v>282</v>
      </c>
      <c r="C113" s="292">
        <v>11</v>
      </c>
      <c r="D113" s="246" t="s">
        <v>132</v>
      </c>
      <c r="E113" s="241" t="s">
        <v>276</v>
      </c>
      <c r="F113" s="244" t="s">
        <v>277</v>
      </c>
      <c r="G113" s="246" t="s">
        <v>175</v>
      </c>
      <c r="H113" s="255">
        <v>20000</v>
      </c>
      <c r="I113" s="295">
        <v>20000</v>
      </c>
      <c r="J113" s="296">
        <v>20000</v>
      </c>
    </row>
  </sheetData>
  <mergeCells count="9">
    <mergeCell ref="H1:J1"/>
    <mergeCell ref="A2:J2"/>
    <mergeCell ref="A3:J3"/>
    <mergeCell ref="A4:J4"/>
    <mergeCell ref="A5:J5"/>
    <mergeCell ref="A6:H6"/>
    <mergeCell ref="A7:H7"/>
    <mergeCell ref="A8:J8"/>
    <mergeCell ref="H9:J9"/>
  </mergeCells>
  <pageMargins left="0.503472222222222" right="0.200694444444444" top="0.401388888888889" bottom="0.310416666666667" header="0.298611111111111" footer="0.227777777777778"/>
  <pageSetup paperSize="9" scale="40" fitToHeight="6" orientation="portrait" blackAndWhite="1" horizontalDpi="600" verticalDpi="6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165"/>
  <sheetViews>
    <sheetView view="pageBreakPreview" zoomScale="75" zoomScaleNormal="70" topLeftCell="A10" workbookViewId="0">
      <selection activeCell="F12" sqref="F12"/>
    </sheetView>
  </sheetViews>
  <sheetFormatPr defaultColWidth="9.14285714285714" defaultRowHeight="18.75"/>
  <cols>
    <col min="1" max="1" width="72" style="67" customWidth="1"/>
    <col min="2" max="2" width="18.6666666666667" style="68" customWidth="1"/>
    <col min="3" max="3" width="7.43809523809524" style="69" hidden="1" customWidth="1"/>
    <col min="4" max="4" width="1.55238095238095" style="70" hidden="1" customWidth="1"/>
    <col min="5" max="5" width="9.66666666666667" style="70" customWidth="1"/>
    <col min="6" max="6" width="24.6666666666667" style="71" customWidth="1"/>
    <col min="7" max="7" width="25.8857142857143" style="72" customWidth="1"/>
    <col min="8" max="8" width="0.552380952380952" style="73" hidden="1" customWidth="1"/>
    <col min="9" max="9" width="26.2190476190476" style="73" customWidth="1"/>
    <col min="10" max="36" width="9.33333333333333" style="73" customWidth="1"/>
    <col min="37" max="16384" width="8.88571428571429" style="74"/>
  </cols>
  <sheetData>
    <row r="1" s="62" customFormat="1" spans="1:9">
      <c r="A1" s="75" t="s">
        <v>284</v>
      </c>
      <c r="B1" s="75"/>
      <c r="C1" s="75"/>
      <c r="D1" s="75"/>
      <c r="E1" s="75"/>
      <c r="F1" s="75"/>
      <c r="G1" s="76"/>
      <c r="H1" s="76"/>
      <c r="I1" s="76"/>
    </row>
    <row r="2" s="62" customFormat="1" spans="1:9">
      <c r="A2" s="75" t="s">
        <v>285</v>
      </c>
      <c r="B2" s="75"/>
      <c r="C2" s="75"/>
      <c r="D2" s="75"/>
      <c r="E2" s="75"/>
      <c r="F2" s="75"/>
      <c r="G2" s="76"/>
      <c r="H2" s="76"/>
      <c r="I2" s="76"/>
    </row>
    <row r="3" s="62" customFormat="1" spans="1:9">
      <c r="A3" s="75" t="s">
        <v>286</v>
      </c>
      <c r="B3" s="75"/>
      <c r="C3" s="75"/>
      <c r="D3" s="75"/>
      <c r="E3" s="75"/>
      <c r="F3" s="75"/>
      <c r="G3" s="76"/>
      <c r="H3" s="76"/>
      <c r="I3" s="76"/>
    </row>
    <row r="4" s="63" customFormat="1" spans="1:9">
      <c r="A4" s="77" t="s">
        <v>123</v>
      </c>
      <c r="B4" s="77"/>
      <c r="C4" s="77"/>
      <c r="D4" s="77"/>
      <c r="E4" s="77"/>
      <c r="F4" s="77"/>
      <c r="G4" s="76"/>
      <c r="H4" s="76"/>
      <c r="I4" s="76"/>
    </row>
    <row r="5" s="63" customFormat="1" spans="1:9">
      <c r="A5" s="77" t="s">
        <v>3</v>
      </c>
      <c r="B5" s="77"/>
      <c r="C5" s="77"/>
      <c r="D5" s="77"/>
      <c r="E5" s="77"/>
      <c r="F5" s="77"/>
      <c r="G5" s="76"/>
      <c r="H5" s="76"/>
      <c r="I5" s="76"/>
    </row>
    <row r="6" s="63" customFormat="1" spans="1:9">
      <c r="A6" s="78" t="s">
        <v>4</v>
      </c>
      <c r="B6" s="79"/>
      <c r="C6" s="79"/>
      <c r="D6" s="79"/>
      <c r="E6" s="79"/>
      <c r="F6" s="79"/>
      <c r="G6" s="76"/>
      <c r="H6" s="76"/>
      <c r="I6" s="76"/>
    </row>
    <row r="7" s="63" customFormat="1" spans="1:9">
      <c r="A7" s="80"/>
      <c r="B7" s="13"/>
      <c r="C7" s="13"/>
      <c r="D7" s="13"/>
      <c r="E7" s="13"/>
      <c r="F7" s="13"/>
      <c r="G7" s="13"/>
      <c r="H7" s="13"/>
      <c r="I7" s="161"/>
    </row>
    <row r="8" s="63" customFormat="1" spans="1:9">
      <c r="A8" s="80"/>
      <c r="B8" s="13"/>
      <c r="C8" s="13"/>
      <c r="D8" s="13"/>
      <c r="E8" s="13"/>
      <c r="F8" s="13"/>
      <c r="G8" s="13"/>
      <c r="H8" s="13"/>
      <c r="I8" s="161"/>
    </row>
    <row r="9" s="63" customFormat="1" spans="1:9">
      <c r="A9" s="80" t="s">
        <v>287</v>
      </c>
      <c r="B9" s="13"/>
      <c r="C9" s="13"/>
      <c r="D9" s="13"/>
      <c r="E9" s="13"/>
      <c r="F9" s="13"/>
      <c r="G9" s="13"/>
      <c r="H9" s="13"/>
      <c r="I9" s="162"/>
    </row>
    <row r="10" s="63" customFormat="1" spans="1:9">
      <c r="A10" s="13"/>
      <c r="B10" s="13"/>
      <c r="C10" s="13"/>
      <c r="D10" s="13"/>
      <c r="E10" s="13"/>
      <c r="F10" s="13"/>
      <c r="G10" s="13"/>
      <c r="H10" s="13"/>
      <c r="I10" s="162"/>
    </row>
    <row r="11" s="64" customFormat="1" spans="1:9">
      <c r="A11" s="81"/>
      <c r="B11" s="82"/>
      <c r="C11" s="82"/>
      <c r="D11" s="83"/>
      <c r="E11" s="83"/>
      <c r="G11" s="84" t="s">
        <v>40</v>
      </c>
      <c r="H11" s="85"/>
      <c r="I11" s="163"/>
    </row>
    <row r="12" s="65" customFormat="1" ht="283.5" spans="1:36">
      <c r="A12" s="86" t="s">
        <v>10</v>
      </c>
      <c r="B12" s="86" t="s">
        <v>127</v>
      </c>
      <c r="C12" s="87"/>
      <c r="D12" s="88"/>
      <c r="E12" s="88" t="s">
        <v>128</v>
      </c>
      <c r="F12" s="89" t="s">
        <v>11</v>
      </c>
      <c r="G12" s="90" t="s">
        <v>12</v>
      </c>
      <c r="H12" s="90" t="s">
        <v>12</v>
      </c>
      <c r="I12" s="90" t="s">
        <v>13</v>
      </c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</row>
    <row r="13" s="66" customFormat="1" spans="1:36">
      <c r="A13" s="91">
        <v>1</v>
      </c>
      <c r="B13" s="92" t="s">
        <v>288</v>
      </c>
      <c r="C13" s="93"/>
      <c r="D13" s="94"/>
      <c r="E13" s="95"/>
      <c r="F13" s="96">
        <v>3</v>
      </c>
      <c r="G13" s="97">
        <v>4</v>
      </c>
      <c r="H13" s="98"/>
      <c r="I13" s="98">
        <v>5</v>
      </c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</row>
    <row r="14" s="66" customFormat="1" spans="1:36">
      <c r="A14" s="99" t="s">
        <v>289</v>
      </c>
      <c r="B14" s="92"/>
      <c r="C14" s="93"/>
      <c r="D14" s="94"/>
      <c r="E14" s="95"/>
      <c r="F14" s="92">
        <f>F16+F30+F36+F46+F52+F56+F60+F67+F73+F91+F41+F98+F104+F110</f>
        <v>10369731</v>
      </c>
      <c r="G14" s="92">
        <f>G16+G30+G36+G46+G52+G56+G60+G67+G73+G91+G41+G15</f>
        <v>7192997</v>
      </c>
      <c r="H14" s="92">
        <f>H16+H30+H36+H46+H52+H56+H60+H67+H73+H91+H41</f>
        <v>1459932</v>
      </c>
      <c r="I14" s="92">
        <f>I16+I30+I36+I46+I52+I56+I60+I67+I73+I91+I41+I15</f>
        <v>7178061</v>
      </c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</row>
    <row r="15" s="66" customFormat="1" ht="20.25" spans="1:36">
      <c r="A15" s="100" t="s">
        <v>290</v>
      </c>
      <c r="B15" s="101"/>
      <c r="C15" s="102"/>
      <c r="D15" s="103"/>
      <c r="E15" s="104"/>
      <c r="F15" s="101"/>
      <c r="G15" s="105">
        <v>176107</v>
      </c>
      <c r="H15" s="105">
        <v>403459</v>
      </c>
      <c r="I15" s="105">
        <v>350765</v>
      </c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</row>
    <row r="16" s="66" customFormat="1" spans="1:36">
      <c r="A16" s="106" t="s">
        <v>291</v>
      </c>
      <c r="B16" s="107" t="s">
        <v>230</v>
      </c>
      <c r="C16" s="108"/>
      <c r="D16" s="109"/>
      <c r="E16" s="110"/>
      <c r="F16" s="105">
        <f t="shared" ref="F16:I21" si="0">F17</f>
        <v>3169896</v>
      </c>
      <c r="G16" s="105">
        <f t="shared" si="0"/>
        <v>2776284</v>
      </c>
      <c r="H16" s="111"/>
      <c r="I16" s="105">
        <f t="shared" si="0"/>
        <v>2572644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</row>
    <row r="17" s="66" customFormat="1" spans="1:36">
      <c r="A17" s="106" t="s">
        <v>234</v>
      </c>
      <c r="B17" s="107" t="s">
        <v>292</v>
      </c>
      <c r="C17" s="108"/>
      <c r="D17" s="109"/>
      <c r="E17" s="110"/>
      <c r="F17" s="105">
        <f>F18+F23</f>
        <v>3169896</v>
      </c>
      <c r="G17" s="105">
        <f>G18+G23</f>
        <v>2776284</v>
      </c>
      <c r="H17" s="105">
        <f>H18+H23</f>
        <v>0</v>
      </c>
      <c r="I17" s="105">
        <f>I18+I23</f>
        <v>2572644</v>
      </c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</row>
    <row r="18" ht="93.75" spans="1:9">
      <c r="A18" s="112" t="s">
        <v>235</v>
      </c>
      <c r="B18" s="113" t="s">
        <v>293</v>
      </c>
      <c r="C18" s="114"/>
      <c r="D18" s="115"/>
      <c r="E18" s="116"/>
      <c r="F18" s="117">
        <f t="shared" si="0"/>
        <v>2007944</v>
      </c>
      <c r="G18" s="117">
        <f t="shared" si="0"/>
        <v>2776284</v>
      </c>
      <c r="H18" s="111"/>
      <c r="I18" s="117">
        <f t="shared" si="0"/>
        <v>2572644</v>
      </c>
    </row>
    <row r="19" ht="131.25" spans="1:9">
      <c r="A19" s="118" t="s">
        <v>237</v>
      </c>
      <c r="B19" s="101" t="s">
        <v>294</v>
      </c>
      <c r="C19" s="102"/>
      <c r="D19" s="103"/>
      <c r="E19" s="104"/>
      <c r="F19" s="117">
        <f t="shared" si="0"/>
        <v>2007944</v>
      </c>
      <c r="G19" s="117">
        <f t="shared" si="0"/>
        <v>2776284</v>
      </c>
      <c r="H19" s="111"/>
      <c r="I19" s="117">
        <f t="shared" si="0"/>
        <v>2572644</v>
      </c>
    </row>
    <row r="20" ht="56.25" spans="1:9">
      <c r="A20" s="118" t="s">
        <v>239</v>
      </c>
      <c r="B20" s="101" t="s">
        <v>295</v>
      </c>
      <c r="C20" s="102"/>
      <c r="D20" s="103"/>
      <c r="E20" s="104"/>
      <c r="F20" s="117">
        <f t="shared" si="0"/>
        <v>2007944</v>
      </c>
      <c r="G20" s="117">
        <f t="shared" si="0"/>
        <v>2776284</v>
      </c>
      <c r="H20" s="111"/>
      <c r="I20" s="117">
        <f t="shared" si="0"/>
        <v>2572644</v>
      </c>
    </row>
    <row r="21" spans="1:9">
      <c r="A21" s="119" t="s">
        <v>241</v>
      </c>
      <c r="B21" s="101" t="s">
        <v>296</v>
      </c>
      <c r="C21" s="102"/>
      <c r="D21" s="103"/>
      <c r="E21" s="104"/>
      <c r="F21" s="117">
        <f t="shared" si="0"/>
        <v>2007944</v>
      </c>
      <c r="G21" s="117">
        <f t="shared" si="0"/>
        <v>2776284</v>
      </c>
      <c r="H21" s="111"/>
      <c r="I21" s="117">
        <f t="shared" si="0"/>
        <v>2572644</v>
      </c>
    </row>
    <row r="22" ht="37.5" spans="1:9">
      <c r="A22" s="120" t="s">
        <v>174</v>
      </c>
      <c r="B22" s="101" t="s">
        <v>296</v>
      </c>
      <c r="C22" s="102"/>
      <c r="D22" s="103"/>
      <c r="E22" s="104">
        <v>200</v>
      </c>
      <c r="F22" s="121">
        <v>2007944</v>
      </c>
      <c r="G22" s="122">
        <v>2776284</v>
      </c>
      <c r="H22" s="122">
        <v>2500000</v>
      </c>
      <c r="I22" s="121">
        <v>2572644</v>
      </c>
    </row>
    <row r="23" ht="56.25" spans="1:9">
      <c r="A23" s="123" t="s">
        <v>244</v>
      </c>
      <c r="B23" s="92" t="s">
        <v>297</v>
      </c>
      <c r="C23" s="93"/>
      <c r="D23" s="94"/>
      <c r="E23" s="95"/>
      <c r="F23" s="124">
        <f>F24+F27</f>
        <v>1161952</v>
      </c>
      <c r="G23" s="124">
        <f>G24</f>
        <v>0</v>
      </c>
      <c r="H23" s="124">
        <f>H24</f>
        <v>0</v>
      </c>
      <c r="I23" s="124">
        <f t="shared" ref="I23:I28" si="1">I24</f>
        <v>0</v>
      </c>
    </row>
    <row r="24" ht="75" spans="1:9">
      <c r="A24" s="123" t="s">
        <v>246</v>
      </c>
      <c r="B24" s="92" t="s">
        <v>298</v>
      </c>
      <c r="C24" s="93"/>
      <c r="D24" s="94"/>
      <c r="E24" s="95"/>
      <c r="F24" s="124">
        <f t="shared" ref="F23:F28" si="2">F25</f>
        <v>600000</v>
      </c>
      <c r="G24" s="122"/>
      <c r="H24" s="125"/>
      <c r="I24" s="121"/>
    </row>
    <row r="25" ht="37.5" spans="1:9">
      <c r="A25" s="118" t="s">
        <v>248</v>
      </c>
      <c r="B25" s="101" t="s">
        <v>299</v>
      </c>
      <c r="C25" s="102"/>
      <c r="D25" s="103"/>
      <c r="E25" s="104"/>
      <c r="F25" s="121">
        <f t="shared" si="2"/>
        <v>600000</v>
      </c>
      <c r="G25" s="122"/>
      <c r="H25" s="125"/>
      <c r="I25" s="121"/>
    </row>
    <row r="26" ht="37.5" spans="1:9">
      <c r="A26" s="118" t="s">
        <v>251</v>
      </c>
      <c r="B26" s="101" t="s">
        <v>299</v>
      </c>
      <c r="C26" s="102"/>
      <c r="D26" s="103"/>
      <c r="E26" s="104">
        <v>200</v>
      </c>
      <c r="F26" s="121">
        <v>600000</v>
      </c>
      <c r="G26" s="122"/>
      <c r="H26" s="125"/>
      <c r="I26" s="121"/>
    </row>
    <row r="27" ht="56.25" spans="1:9">
      <c r="A27" s="120" t="s">
        <v>300</v>
      </c>
      <c r="B27" s="101" t="s">
        <v>301</v>
      </c>
      <c r="C27" s="102"/>
      <c r="D27" s="103"/>
      <c r="E27" s="104"/>
      <c r="F27" s="117">
        <f t="shared" si="2"/>
        <v>561952</v>
      </c>
      <c r="G27" s="117"/>
      <c r="H27" s="111"/>
      <c r="I27" s="105">
        <f t="shared" si="1"/>
        <v>0</v>
      </c>
    </row>
    <row r="28" ht="37.5" spans="1:9">
      <c r="A28" s="120" t="s">
        <v>302</v>
      </c>
      <c r="B28" s="101" t="s">
        <v>303</v>
      </c>
      <c r="C28" s="102"/>
      <c r="D28" s="103"/>
      <c r="E28" s="104"/>
      <c r="F28" s="117">
        <f t="shared" si="2"/>
        <v>561952</v>
      </c>
      <c r="G28" s="117"/>
      <c r="H28" s="111"/>
      <c r="I28" s="117">
        <f t="shared" si="1"/>
        <v>0</v>
      </c>
    </row>
    <row r="29" ht="37.5" spans="1:9">
      <c r="A29" s="120" t="s">
        <v>174</v>
      </c>
      <c r="B29" s="101" t="s">
        <v>303</v>
      </c>
      <c r="C29" s="102"/>
      <c r="D29" s="103"/>
      <c r="E29" s="104">
        <v>200</v>
      </c>
      <c r="F29" s="126">
        <v>561952</v>
      </c>
      <c r="G29" s="122"/>
      <c r="H29" s="111"/>
      <c r="I29" s="117"/>
    </row>
    <row r="30" spans="1:9">
      <c r="A30" s="127" t="s">
        <v>267</v>
      </c>
      <c r="B30" s="92" t="s">
        <v>270</v>
      </c>
      <c r="C30" s="93"/>
      <c r="D30" s="94"/>
      <c r="E30" s="95"/>
      <c r="F30" s="105">
        <f t="shared" ref="F30:G34" si="3">F31</f>
        <v>20000</v>
      </c>
      <c r="G30" s="105">
        <f t="shared" si="3"/>
        <v>20000</v>
      </c>
      <c r="H30" s="128"/>
      <c r="I30" s="105">
        <f>I31</f>
        <v>20000</v>
      </c>
    </row>
    <row r="31" ht="56.25" spans="1:9">
      <c r="A31" s="129" t="s">
        <v>269</v>
      </c>
      <c r="B31" s="92" t="s">
        <v>304</v>
      </c>
      <c r="C31" s="93"/>
      <c r="D31" s="94"/>
      <c r="E31" s="95"/>
      <c r="F31" s="105">
        <f t="shared" si="3"/>
        <v>20000</v>
      </c>
      <c r="G31" s="105">
        <f t="shared" si="3"/>
        <v>20000</v>
      </c>
      <c r="H31" s="130">
        <f>H34+H35</f>
        <v>0</v>
      </c>
      <c r="I31" s="105">
        <f>I32</f>
        <v>20000</v>
      </c>
    </row>
    <row r="32" ht="112.5" spans="1:9">
      <c r="A32" s="123" t="s">
        <v>271</v>
      </c>
      <c r="B32" s="92" t="s">
        <v>305</v>
      </c>
      <c r="C32" s="93"/>
      <c r="D32" s="94"/>
      <c r="E32" s="95"/>
      <c r="F32" s="105">
        <f t="shared" si="3"/>
        <v>20000</v>
      </c>
      <c r="G32" s="105">
        <f t="shared" si="3"/>
        <v>20000</v>
      </c>
      <c r="H32" s="105">
        <f>H33</f>
        <v>0</v>
      </c>
      <c r="I32" s="105">
        <f>I33</f>
        <v>20000</v>
      </c>
    </row>
    <row r="33" ht="37.5" spans="1:9">
      <c r="A33" s="120" t="s">
        <v>273</v>
      </c>
      <c r="B33" s="101" t="s">
        <v>276</v>
      </c>
      <c r="C33" s="102"/>
      <c r="D33" s="103"/>
      <c r="E33" s="104"/>
      <c r="F33" s="117">
        <f t="shared" si="3"/>
        <v>20000</v>
      </c>
      <c r="G33" s="117">
        <f t="shared" si="3"/>
        <v>20000</v>
      </c>
      <c r="H33" s="111"/>
      <c r="I33" s="117">
        <f>I34</f>
        <v>20000</v>
      </c>
    </row>
    <row r="34" ht="75" spans="1:9">
      <c r="A34" s="131" t="s">
        <v>306</v>
      </c>
      <c r="B34" s="101" t="s">
        <v>307</v>
      </c>
      <c r="C34" s="102"/>
      <c r="D34" s="103"/>
      <c r="E34" s="104"/>
      <c r="F34" s="117">
        <f t="shared" si="3"/>
        <v>20000</v>
      </c>
      <c r="G34" s="117">
        <f t="shared" si="3"/>
        <v>20000</v>
      </c>
      <c r="H34" s="111"/>
      <c r="I34" s="117">
        <f>I35</f>
        <v>20000</v>
      </c>
    </row>
    <row r="35" ht="37.5" spans="1:9">
      <c r="A35" s="132" t="s">
        <v>174</v>
      </c>
      <c r="B35" s="101" t="s">
        <v>307</v>
      </c>
      <c r="C35" s="102"/>
      <c r="D35" s="103"/>
      <c r="E35" s="104" t="s">
        <v>175</v>
      </c>
      <c r="F35" s="117">
        <v>20000</v>
      </c>
      <c r="G35" s="117">
        <v>20000</v>
      </c>
      <c r="H35" s="111"/>
      <c r="I35" s="117">
        <v>20000</v>
      </c>
    </row>
    <row r="36" ht="112.5" spans="1:9">
      <c r="A36" s="133" t="s">
        <v>308</v>
      </c>
      <c r="B36" s="134">
        <v>13</v>
      </c>
      <c r="C36" s="93"/>
      <c r="D36" s="94"/>
      <c r="E36" s="95"/>
      <c r="F36" s="105">
        <f t="shared" ref="F36:G39" si="4">F37</f>
        <v>20000</v>
      </c>
      <c r="G36" s="105">
        <f t="shared" si="4"/>
        <v>20000</v>
      </c>
      <c r="H36" s="128"/>
      <c r="I36" s="105">
        <f>I37</f>
        <v>20000</v>
      </c>
    </row>
    <row r="37" ht="131.25" spans="1:9">
      <c r="A37" s="123" t="s">
        <v>211</v>
      </c>
      <c r="B37" s="101" t="s">
        <v>212</v>
      </c>
      <c r="C37" s="102"/>
      <c r="D37" s="103"/>
      <c r="E37" s="104"/>
      <c r="F37" s="105">
        <f t="shared" si="4"/>
        <v>20000</v>
      </c>
      <c r="G37" s="105">
        <f t="shared" si="4"/>
        <v>20000</v>
      </c>
      <c r="H37" s="105">
        <f>H38</f>
        <v>0</v>
      </c>
      <c r="I37" s="105">
        <f>I38</f>
        <v>20000</v>
      </c>
    </row>
    <row r="38" ht="56.25" spans="1:9">
      <c r="A38" s="123" t="s">
        <v>213</v>
      </c>
      <c r="B38" s="101" t="s">
        <v>214</v>
      </c>
      <c r="C38" s="102"/>
      <c r="D38" s="103"/>
      <c r="E38" s="104"/>
      <c r="F38" s="117">
        <f t="shared" si="4"/>
        <v>20000</v>
      </c>
      <c r="G38" s="117">
        <f t="shared" si="4"/>
        <v>20000</v>
      </c>
      <c r="H38" s="111"/>
      <c r="I38" s="117">
        <f>I39</f>
        <v>20000</v>
      </c>
    </row>
    <row r="39" ht="37.5" spans="1:9">
      <c r="A39" s="120" t="s">
        <v>215</v>
      </c>
      <c r="B39" s="101" t="s">
        <v>309</v>
      </c>
      <c r="C39" s="102"/>
      <c r="D39" s="103"/>
      <c r="E39" s="104"/>
      <c r="F39" s="117">
        <f t="shared" si="4"/>
        <v>20000</v>
      </c>
      <c r="G39" s="117">
        <f t="shared" si="4"/>
        <v>20000</v>
      </c>
      <c r="H39" s="117">
        <f>H40</f>
        <v>0</v>
      </c>
      <c r="I39" s="117">
        <f>I40</f>
        <v>20000</v>
      </c>
    </row>
    <row r="40" ht="37.5" spans="1:9">
      <c r="A40" s="120" t="s">
        <v>174</v>
      </c>
      <c r="B40" s="101" t="s">
        <v>309</v>
      </c>
      <c r="C40" s="102"/>
      <c r="D40" s="103"/>
      <c r="E40" s="104">
        <v>200</v>
      </c>
      <c r="F40" s="117">
        <v>20000</v>
      </c>
      <c r="G40" s="117">
        <v>20000</v>
      </c>
      <c r="H40" s="111"/>
      <c r="I40" s="117">
        <v>20000</v>
      </c>
    </row>
    <row r="41" ht="37.5" spans="1:9">
      <c r="A41" s="127" t="s">
        <v>310</v>
      </c>
      <c r="B41" s="134" t="s">
        <v>311</v>
      </c>
      <c r="C41" s="135"/>
      <c r="D41" s="136"/>
      <c r="E41" s="136"/>
      <c r="F41" s="105">
        <f t="shared" ref="F41:I44" si="5">F42</f>
        <v>50000</v>
      </c>
      <c r="G41" s="105">
        <f t="shared" si="5"/>
        <v>0</v>
      </c>
      <c r="H41" s="105">
        <f t="shared" si="5"/>
        <v>0</v>
      </c>
      <c r="I41" s="105">
        <f t="shared" si="5"/>
        <v>0</v>
      </c>
    </row>
    <row r="42" ht="75" spans="1:9">
      <c r="A42" s="127" t="s">
        <v>178</v>
      </c>
      <c r="B42" s="134" t="s">
        <v>312</v>
      </c>
      <c r="C42" s="135"/>
      <c r="D42" s="136"/>
      <c r="E42" s="136"/>
      <c r="F42" s="105">
        <f t="shared" si="5"/>
        <v>50000</v>
      </c>
      <c r="G42" s="105">
        <f t="shared" si="5"/>
        <v>0</v>
      </c>
      <c r="H42" s="105">
        <f t="shared" si="5"/>
        <v>0</v>
      </c>
      <c r="I42" s="105">
        <f t="shared" si="5"/>
        <v>0</v>
      </c>
    </row>
    <row r="43" ht="56.25" spans="1:9">
      <c r="A43" s="127" t="s">
        <v>180</v>
      </c>
      <c r="B43" s="134" t="s">
        <v>283</v>
      </c>
      <c r="C43" s="135"/>
      <c r="D43" s="136"/>
      <c r="E43" s="136"/>
      <c r="F43" s="105">
        <f t="shared" si="5"/>
        <v>50000</v>
      </c>
      <c r="G43" s="105">
        <f t="shared" si="5"/>
        <v>0</v>
      </c>
      <c r="H43" s="105">
        <f t="shared" si="5"/>
        <v>0</v>
      </c>
      <c r="I43" s="105">
        <f t="shared" si="5"/>
        <v>0</v>
      </c>
    </row>
    <row r="44" ht="56.25" spans="1:9">
      <c r="A44" s="127" t="s">
        <v>313</v>
      </c>
      <c r="B44" s="134" t="s">
        <v>314</v>
      </c>
      <c r="C44" s="135"/>
      <c r="D44" s="136"/>
      <c r="E44" s="136"/>
      <c r="F44" s="105">
        <f t="shared" si="5"/>
        <v>50000</v>
      </c>
      <c r="G44" s="105">
        <f t="shared" si="5"/>
        <v>0</v>
      </c>
      <c r="H44" s="105">
        <f t="shared" si="5"/>
        <v>0</v>
      </c>
      <c r="I44" s="105">
        <f t="shared" si="5"/>
        <v>0</v>
      </c>
    </row>
    <row r="45" ht="56.25" spans="1:9">
      <c r="A45" s="137" t="s">
        <v>315</v>
      </c>
      <c r="B45" s="138" t="s">
        <v>314</v>
      </c>
      <c r="C45" s="139"/>
      <c r="D45" s="140"/>
      <c r="E45" s="140" t="s">
        <v>175</v>
      </c>
      <c r="F45" s="117">
        <v>50000</v>
      </c>
      <c r="G45" s="117">
        <v>0</v>
      </c>
      <c r="H45" s="111"/>
      <c r="I45" s="117">
        <v>0</v>
      </c>
    </row>
    <row r="46" ht="40.5" spans="1:9">
      <c r="A46" s="141" t="s">
        <v>174</v>
      </c>
      <c r="B46" s="138">
        <v>10</v>
      </c>
      <c r="C46" s="102"/>
      <c r="D46" s="103"/>
      <c r="E46" s="104"/>
      <c r="F46" s="105">
        <f t="shared" ref="F46:I49" si="6">F47</f>
        <v>300000</v>
      </c>
      <c r="G46" s="105">
        <f t="shared" si="6"/>
        <v>300000</v>
      </c>
      <c r="H46" s="105">
        <f t="shared" si="6"/>
        <v>0</v>
      </c>
      <c r="I46" s="105">
        <f t="shared" si="6"/>
        <v>300000</v>
      </c>
    </row>
    <row r="47" ht="56.25" spans="1:9">
      <c r="A47" s="142" t="s">
        <v>316</v>
      </c>
      <c r="B47" s="143" t="s">
        <v>317</v>
      </c>
      <c r="C47" s="144"/>
      <c r="D47" s="145"/>
      <c r="E47" s="146"/>
      <c r="F47" s="105">
        <f t="shared" si="6"/>
        <v>300000</v>
      </c>
      <c r="G47" s="105">
        <f t="shared" si="6"/>
        <v>300000</v>
      </c>
      <c r="H47" s="105">
        <f t="shared" si="6"/>
        <v>0</v>
      </c>
      <c r="I47" s="105">
        <f t="shared" si="6"/>
        <v>300000</v>
      </c>
    </row>
    <row r="48" ht="75" spans="1:9">
      <c r="A48" s="137" t="s">
        <v>318</v>
      </c>
      <c r="B48" s="147" t="s">
        <v>319</v>
      </c>
      <c r="C48" s="144"/>
      <c r="D48" s="145"/>
      <c r="E48" s="146"/>
      <c r="F48" s="117">
        <f t="shared" si="6"/>
        <v>300000</v>
      </c>
      <c r="G48" s="117">
        <f t="shared" si="6"/>
        <v>300000</v>
      </c>
      <c r="H48" s="117">
        <f t="shared" si="6"/>
        <v>0</v>
      </c>
      <c r="I48" s="117">
        <f t="shared" si="6"/>
        <v>300000</v>
      </c>
    </row>
    <row r="49" ht="37.5" spans="1:9">
      <c r="A49" s="137" t="s">
        <v>320</v>
      </c>
      <c r="B49" s="147" t="s">
        <v>261</v>
      </c>
      <c r="C49" s="144"/>
      <c r="D49" s="145"/>
      <c r="E49" s="146"/>
      <c r="F49" s="117">
        <f t="shared" si="6"/>
        <v>300000</v>
      </c>
      <c r="G49" s="117">
        <f t="shared" si="6"/>
        <v>300000</v>
      </c>
      <c r="H49" s="117">
        <f t="shared" si="6"/>
        <v>0</v>
      </c>
      <c r="I49" s="117">
        <f t="shared" si="6"/>
        <v>300000</v>
      </c>
    </row>
    <row r="50" ht="37.5" spans="1:9">
      <c r="A50" s="137" t="s">
        <v>262</v>
      </c>
      <c r="B50" s="148" t="s">
        <v>321</v>
      </c>
      <c r="C50" s="149"/>
      <c r="D50" s="150"/>
      <c r="E50" s="151"/>
      <c r="F50" s="117">
        <f>F51</f>
        <v>300000</v>
      </c>
      <c r="G50" s="117">
        <f>G51</f>
        <v>300000</v>
      </c>
      <c r="H50" s="111"/>
      <c r="I50" s="117">
        <f>I51</f>
        <v>300000</v>
      </c>
    </row>
    <row r="51" ht="37.5" spans="1:9">
      <c r="A51" s="120" t="s">
        <v>264</v>
      </c>
      <c r="B51" s="152" t="s">
        <v>321</v>
      </c>
      <c r="C51" s="152"/>
      <c r="D51" s="153"/>
      <c r="E51" s="154" t="s">
        <v>265</v>
      </c>
      <c r="F51" s="126">
        <v>300000</v>
      </c>
      <c r="G51" s="122">
        <v>300000</v>
      </c>
      <c r="H51" s="126" t="e">
        <f>#REF!</f>
        <v>#REF!</v>
      </c>
      <c r="I51" s="117">
        <v>300000</v>
      </c>
    </row>
    <row r="52" spans="1:9">
      <c r="A52" s="155" t="s">
        <v>166</v>
      </c>
      <c r="B52" s="92" t="s">
        <v>169</v>
      </c>
      <c r="C52" s="93"/>
      <c r="D52" s="94"/>
      <c r="E52" s="95"/>
      <c r="F52" s="105">
        <f t="shared" ref="F52:I54" si="7">F53</f>
        <v>829200</v>
      </c>
      <c r="G52" s="105">
        <f t="shared" si="7"/>
        <v>829200</v>
      </c>
      <c r="H52" s="105">
        <f t="shared" si="7"/>
        <v>1347932</v>
      </c>
      <c r="I52" s="105">
        <f t="shared" si="7"/>
        <v>829200</v>
      </c>
    </row>
    <row r="53" ht="75" spans="1:9">
      <c r="A53" s="156" t="s">
        <v>168</v>
      </c>
      <c r="B53" s="92" t="s">
        <v>171</v>
      </c>
      <c r="C53" s="93"/>
      <c r="D53" s="94"/>
      <c r="E53" s="95"/>
      <c r="F53" s="105">
        <f t="shared" si="7"/>
        <v>829200</v>
      </c>
      <c r="G53" s="105">
        <f t="shared" si="7"/>
        <v>829200</v>
      </c>
      <c r="H53" s="105">
        <f t="shared" si="7"/>
        <v>1347932</v>
      </c>
      <c r="I53" s="105">
        <f t="shared" si="7"/>
        <v>829200</v>
      </c>
    </row>
    <row r="54" ht="93.75" spans="1:9">
      <c r="A54" s="157" t="s">
        <v>170</v>
      </c>
      <c r="B54" s="101" t="s">
        <v>322</v>
      </c>
      <c r="C54" s="93"/>
      <c r="D54" s="94"/>
      <c r="E54" s="95"/>
      <c r="F54" s="117">
        <f t="shared" si="7"/>
        <v>829200</v>
      </c>
      <c r="G54" s="117">
        <f t="shared" si="7"/>
        <v>829200</v>
      </c>
      <c r="H54" s="117">
        <f t="shared" si="7"/>
        <v>1347932</v>
      </c>
      <c r="I54" s="117">
        <f t="shared" si="7"/>
        <v>829200</v>
      </c>
    </row>
    <row r="55" ht="93.75" spans="1:9">
      <c r="A55" s="158" t="s">
        <v>172</v>
      </c>
      <c r="B55" s="101" t="s">
        <v>322</v>
      </c>
      <c r="C55" s="102"/>
      <c r="D55" s="103"/>
      <c r="E55" s="104">
        <v>200</v>
      </c>
      <c r="F55" s="122">
        <v>829200</v>
      </c>
      <c r="G55" s="122">
        <v>829200</v>
      </c>
      <c r="H55" s="122">
        <v>1347932</v>
      </c>
      <c r="I55" s="122">
        <v>829200</v>
      </c>
    </row>
    <row r="56" ht="37.5" spans="1:9">
      <c r="A56" s="159" t="s">
        <v>323</v>
      </c>
      <c r="B56" s="160">
        <v>71</v>
      </c>
      <c r="C56" s="108"/>
      <c r="D56" s="109"/>
      <c r="E56" s="110"/>
      <c r="F56" s="105">
        <f>F57</f>
        <v>718704</v>
      </c>
      <c r="G56" s="105">
        <f>G57</f>
        <v>718704</v>
      </c>
      <c r="H56" s="105">
        <f>H57</f>
        <v>0</v>
      </c>
      <c r="I56" s="105">
        <f>I57</f>
        <v>718704</v>
      </c>
    </row>
    <row r="57" spans="1:9">
      <c r="A57" s="157" t="s">
        <v>137</v>
      </c>
      <c r="B57" s="92" t="s">
        <v>324</v>
      </c>
      <c r="C57" s="93"/>
      <c r="D57" s="94"/>
      <c r="E57" s="95"/>
      <c r="F57" s="105">
        <f>F58</f>
        <v>718704</v>
      </c>
      <c r="G57" s="105">
        <f>G58</f>
        <v>718704</v>
      </c>
      <c r="H57" s="128"/>
      <c r="I57" s="105">
        <f>I58</f>
        <v>718704</v>
      </c>
    </row>
    <row r="58" ht="37.5" spans="1:9">
      <c r="A58" s="118" t="s">
        <v>139</v>
      </c>
      <c r="B58" s="101" t="s">
        <v>325</v>
      </c>
      <c r="C58" s="102"/>
      <c r="D58" s="103"/>
      <c r="E58" s="104"/>
      <c r="F58" s="117">
        <f>F59</f>
        <v>718704</v>
      </c>
      <c r="G58" s="117">
        <f>G59</f>
        <v>718704</v>
      </c>
      <c r="H58" s="117">
        <f>H59</f>
        <v>618748</v>
      </c>
      <c r="I58" s="117">
        <f>I59</f>
        <v>718704</v>
      </c>
    </row>
    <row r="59" ht="75" spans="1:9">
      <c r="A59" s="119" t="s">
        <v>141</v>
      </c>
      <c r="B59" s="101" t="s">
        <v>325</v>
      </c>
      <c r="C59" s="102"/>
      <c r="D59" s="103"/>
      <c r="E59" s="104">
        <v>100</v>
      </c>
      <c r="F59" s="121">
        <v>718704</v>
      </c>
      <c r="G59" s="121">
        <v>718704</v>
      </c>
      <c r="H59" s="121">
        <v>618748</v>
      </c>
      <c r="I59" s="117">
        <v>718704</v>
      </c>
    </row>
    <row r="60" ht="37.5" spans="1:9">
      <c r="A60" s="159" t="s">
        <v>326</v>
      </c>
      <c r="B60" s="134">
        <v>73</v>
      </c>
      <c r="C60" s="93"/>
      <c r="D60" s="94"/>
      <c r="E60" s="95"/>
      <c r="F60" s="105">
        <f>F61</f>
        <v>1903170</v>
      </c>
      <c r="G60" s="105">
        <f>G61</f>
        <v>1896396</v>
      </c>
      <c r="H60" s="105">
        <f>H61</f>
        <v>0</v>
      </c>
      <c r="I60" s="105">
        <f>I61</f>
        <v>1896396</v>
      </c>
    </row>
    <row r="61" ht="37.5" spans="1:9">
      <c r="A61" s="157" t="s">
        <v>147</v>
      </c>
      <c r="B61" s="101" t="s">
        <v>327</v>
      </c>
      <c r="C61" s="102"/>
      <c r="D61" s="103"/>
      <c r="E61" s="104"/>
      <c r="F61" s="117">
        <f>F62+F65</f>
        <v>1903170</v>
      </c>
      <c r="G61" s="117">
        <f>G62</f>
        <v>1896396</v>
      </c>
      <c r="H61" s="111"/>
      <c r="I61" s="117">
        <f>I62</f>
        <v>1896396</v>
      </c>
    </row>
    <row r="62" ht="37.5" spans="1:9">
      <c r="A62" s="118" t="s">
        <v>139</v>
      </c>
      <c r="B62" s="101" t="s">
        <v>328</v>
      </c>
      <c r="C62" s="102"/>
      <c r="D62" s="103"/>
      <c r="E62" s="104"/>
      <c r="F62" s="117">
        <f>F63+F64</f>
        <v>1896396</v>
      </c>
      <c r="G62" s="117">
        <f>G63+G64</f>
        <v>1896396</v>
      </c>
      <c r="H62" s="117">
        <f>H63+H64</f>
        <v>0</v>
      </c>
      <c r="I62" s="117">
        <f>I63+I64</f>
        <v>1896396</v>
      </c>
    </row>
    <row r="63" ht="75" spans="1:9">
      <c r="A63" s="119" t="s">
        <v>141</v>
      </c>
      <c r="B63" s="101" t="s">
        <v>328</v>
      </c>
      <c r="C63" s="102"/>
      <c r="D63" s="103"/>
      <c r="E63" s="104">
        <v>100</v>
      </c>
      <c r="F63" s="121">
        <v>1890396</v>
      </c>
      <c r="G63" s="121">
        <v>1890396</v>
      </c>
      <c r="H63" s="111"/>
      <c r="I63" s="122">
        <v>1890396</v>
      </c>
    </row>
    <row r="64" spans="1:9">
      <c r="A64" s="120" t="s">
        <v>149</v>
      </c>
      <c r="B64" s="101" t="s">
        <v>328</v>
      </c>
      <c r="C64" s="102"/>
      <c r="D64" s="103"/>
      <c r="E64" s="104">
        <v>800</v>
      </c>
      <c r="F64" s="121">
        <v>6000</v>
      </c>
      <c r="G64" s="121">
        <v>6000</v>
      </c>
      <c r="H64" s="111"/>
      <c r="I64" s="122">
        <v>6000</v>
      </c>
    </row>
    <row r="65" ht="37.5" spans="1:9">
      <c r="A65" s="132" t="s">
        <v>151</v>
      </c>
      <c r="B65" s="101" t="s">
        <v>329</v>
      </c>
      <c r="C65" s="102"/>
      <c r="D65" s="103"/>
      <c r="E65" s="104"/>
      <c r="F65" s="117">
        <f>F66</f>
        <v>6774</v>
      </c>
      <c r="G65" s="105"/>
      <c r="H65" s="166"/>
      <c r="I65" s="105"/>
    </row>
    <row r="66" ht="37.5" spans="1:9">
      <c r="A66" s="132" t="s">
        <v>153</v>
      </c>
      <c r="B66" s="101" t="s">
        <v>329</v>
      </c>
      <c r="C66" s="102"/>
      <c r="D66" s="103"/>
      <c r="E66" s="104">
        <v>100</v>
      </c>
      <c r="F66" s="117">
        <v>6774</v>
      </c>
      <c r="G66" s="105"/>
      <c r="H66" s="166"/>
      <c r="I66" s="105"/>
    </row>
    <row r="67" ht="37.5" spans="1:9">
      <c r="A67" s="159" t="s">
        <v>330</v>
      </c>
      <c r="B67" s="134">
        <v>75</v>
      </c>
      <c r="C67" s="93"/>
      <c r="D67" s="94"/>
      <c r="E67" s="95"/>
      <c r="F67" s="105">
        <f>F68</f>
        <v>6435</v>
      </c>
      <c r="G67" s="105">
        <f>G68</f>
        <v>6435</v>
      </c>
      <c r="H67" s="105">
        <f>H68</f>
        <v>0</v>
      </c>
      <c r="I67" s="105">
        <f>I68</f>
        <v>6435</v>
      </c>
    </row>
    <row r="68" ht="56.25" spans="1:9">
      <c r="A68" s="119" t="s">
        <v>158</v>
      </c>
      <c r="B68" s="101" t="s">
        <v>331</v>
      </c>
      <c r="C68" s="102"/>
      <c r="D68" s="103"/>
      <c r="E68" s="104"/>
      <c r="F68" s="117">
        <f>F69+F71</f>
        <v>6435</v>
      </c>
      <c r="G68" s="117">
        <f>G69+G71</f>
        <v>6435</v>
      </c>
      <c r="H68" s="117">
        <f>H69+H71</f>
        <v>0</v>
      </c>
      <c r="I68" s="117">
        <f>I69+I71</f>
        <v>6435</v>
      </c>
    </row>
    <row r="69" ht="56.25" spans="1:9">
      <c r="A69" s="118" t="s">
        <v>160</v>
      </c>
      <c r="B69" s="101" t="s">
        <v>332</v>
      </c>
      <c r="C69" s="102"/>
      <c r="D69" s="103"/>
      <c r="E69" s="104"/>
      <c r="F69" s="117">
        <f>F70</f>
        <v>5000</v>
      </c>
      <c r="G69" s="117">
        <f>G70</f>
        <v>5000</v>
      </c>
      <c r="H69" s="117">
        <f>H70</f>
        <v>0</v>
      </c>
      <c r="I69" s="117">
        <f>I70</f>
        <v>5000</v>
      </c>
    </row>
    <row r="70" spans="1:9">
      <c r="A70" s="119" t="s">
        <v>162</v>
      </c>
      <c r="B70" s="101" t="s">
        <v>332</v>
      </c>
      <c r="C70" s="102"/>
      <c r="D70" s="103"/>
      <c r="E70" s="104">
        <v>500</v>
      </c>
      <c r="F70" s="117">
        <v>5000</v>
      </c>
      <c r="G70" s="122">
        <v>5000</v>
      </c>
      <c r="H70" s="111"/>
      <c r="I70" s="122">
        <v>5000</v>
      </c>
    </row>
    <row r="71" ht="56.25" spans="1:9">
      <c r="A71" s="118" t="s">
        <v>164</v>
      </c>
      <c r="B71" s="101" t="s">
        <v>332</v>
      </c>
      <c r="C71" s="102"/>
      <c r="D71" s="103"/>
      <c r="E71" s="104"/>
      <c r="F71" s="117">
        <f>F72</f>
        <v>1435</v>
      </c>
      <c r="G71" s="122">
        <f>G72</f>
        <v>1435</v>
      </c>
      <c r="H71" s="111"/>
      <c r="I71" s="122">
        <f>I72</f>
        <v>1435</v>
      </c>
    </row>
    <row r="72" spans="1:9">
      <c r="A72" s="119" t="s">
        <v>162</v>
      </c>
      <c r="B72" s="101" t="s">
        <v>332</v>
      </c>
      <c r="C72" s="102"/>
      <c r="D72" s="103"/>
      <c r="E72" s="104">
        <v>500</v>
      </c>
      <c r="F72" s="117">
        <v>1435</v>
      </c>
      <c r="G72" s="122">
        <v>1435</v>
      </c>
      <c r="H72" s="111"/>
      <c r="I72" s="122">
        <v>1435</v>
      </c>
    </row>
    <row r="73" spans="1:9">
      <c r="A73" s="129" t="s">
        <v>166</v>
      </c>
      <c r="B73" s="101"/>
      <c r="C73" s="102"/>
      <c r="D73" s="103"/>
      <c r="E73" s="104"/>
      <c r="F73" s="130">
        <f>F74+F79</f>
        <v>479329</v>
      </c>
      <c r="G73" s="130">
        <f>G74+G79</f>
        <v>301150</v>
      </c>
      <c r="H73" s="130">
        <f>H74+H79</f>
        <v>0</v>
      </c>
      <c r="I73" s="130">
        <f>I74+I79</f>
        <v>301150</v>
      </c>
    </row>
    <row r="74" ht="37.5" spans="1:9">
      <c r="A74" s="158" t="s">
        <v>184</v>
      </c>
      <c r="B74" s="101" t="s">
        <v>333</v>
      </c>
      <c r="C74" s="102"/>
      <c r="D74" s="103"/>
      <c r="E74" s="104"/>
      <c r="F74" s="167">
        <f>F75</f>
        <v>326150</v>
      </c>
      <c r="G74" s="122">
        <f>G75</f>
        <v>171150</v>
      </c>
      <c r="H74" s="111"/>
      <c r="I74" s="122">
        <f>I75</f>
        <v>171150</v>
      </c>
    </row>
    <row r="75" ht="37.5" spans="1:9">
      <c r="A75" s="132" t="s">
        <v>185</v>
      </c>
      <c r="B75" s="101" t="s">
        <v>186</v>
      </c>
      <c r="C75" s="102"/>
      <c r="D75" s="103"/>
      <c r="E75" s="104"/>
      <c r="F75" s="122">
        <f>F76</f>
        <v>326150</v>
      </c>
      <c r="G75" s="122">
        <f>G76</f>
        <v>171150</v>
      </c>
      <c r="H75" s="122">
        <f>H76</f>
        <v>10000</v>
      </c>
      <c r="I75" s="122">
        <f>I76</f>
        <v>171150</v>
      </c>
    </row>
    <row r="76" ht="37.5" spans="1:9">
      <c r="A76" s="120" t="s">
        <v>187</v>
      </c>
      <c r="B76" s="101" t="s">
        <v>334</v>
      </c>
      <c r="C76" s="102"/>
      <c r="D76" s="103"/>
      <c r="E76" s="104"/>
      <c r="F76" s="122">
        <f>F77+F78</f>
        <v>326150</v>
      </c>
      <c r="G76" s="122">
        <f>G77+G78</f>
        <v>171150</v>
      </c>
      <c r="H76" s="122">
        <f>H77+H78</f>
        <v>10000</v>
      </c>
      <c r="I76" s="122">
        <f>I77+I78</f>
        <v>171150</v>
      </c>
    </row>
    <row r="77" ht="37.5" spans="1:9">
      <c r="A77" s="120" t="s">
        <v>174</v>
      </c>
      <c r="B77" s="101" t="s">
        <v>334</v>
      </c>
      <c r="C77" s="102"/>
      <c r="D77" s="103"/>
      <c r="E77" s="104">
        <v>200</v>
      </c>
      <c r="F77" s="122">
        <v>305000</v>
      </c>
      <c r="G77" s="122">
        <v>150000</v>
      </c>
      <c r="H77" s="122">
        <v>10000</v>
      </c>
      <c r="I77" s="122">
        <v>150000</v>
      </c>
    </row>
    <row r="78" spans="1:9">
      <c r="A78" s="120" t="s">
        <v>149</v>
      </c>
      <c r="B78" s="101" t="s">
        <v>334</v>
      </c>
      <c r="C78" s="102"/>
      <c r="D78" s="103"/>
      <c r="E78" s="104">
        <v>800</v>
      </c>
      <c r="F78" s="122">
        <v>21150</v>
      </c>
      <c r="G78" s="122">
        <v>21150</v>
      </c>
      <c r="H78" s="111"/>
      <c r="I78" s="176">
        <v>21150</v>
      </c>
    </row>
    <row r="79" ht="37.5" spans="1:9">
      <c r="A79" s="155" t="s">
        <v>189</v>
      </c>
      <c r="B79" s="92" t="s">
        <v>335</v>
      </c>
      <c r="C79" s="93"/>
      <c r="D79" s="94"/>
      <c r="E79" s="95"/>
      <c r="F79" s="130">
        <f t="shared" ref="F79:F83" si="8">F80</f>
        <v>153179</v>
      </c>
      <c r="G79" s="168">
        <f>G80</f>
        <v>130000</v>
      </c>
      <c r="H79" s="128"/>
      <c r="I79" s="168">
        <f>I80</f>
        <v>130000</v>
      </c>
    </row>
    <row r="80" spans="1:9">
      <c r="A80" s="169" t="s">
        <v>191</v>
      </c>
      <c r="B80" s="101" t="s">
        <v>204</v>
      </c>
      <c r="C80" s="102"/>
      <c r="D80" s="103"/>
      <c r="E80" s="104"/>
      <c r="F80" s="122">
        <f>F85+F87+F89+F81+F83</f>
        <v>153179</v>
      </c>
      <c r="G80" s="122">
        <f>G85+G87+G89</f>
        <v>130000</v>
      </c>
      <c r="H80" s="122">
        <f>H85+H87+H89</f>
        <v>250000</v>
      </c>
      <c r="I80" s="122">
        <f>I85+I87+I89</f>
        <v>130000</v>
      </c>
    </row>
    <row r="81" ht="75" spans="1:9">
      <c r="A81" s="169" t="s">
        <v>193</v>
      </c>
      <c r="B81" s="101" t="s">
        <v>336</v>
      </c>
      <c r="C81" s="102"/>
      <c r="D81" s="103"/>
      <c r="E81" s="104"/>
      <c r="F81" s="122">
        <f t="shared" si="8"/>
        <v>3650</v>
      </c>
      <c r="G81" s="122"/>
      <c r="H81" s="122"/>
      <c r="I81" s="122"/>
    </row>
    <row r="82" ht="37.5" spans="1:9">
      <c r="A82" s="120" t="s">
        <v>174</v>
      </c>
      <c r="B82" s="101" t="s">
        <v>336</v>
      </c>
      <c r="C82" s="102"/>
      <c r="D82" s="103"/>
      <c r="E82" s="104">
        <v>200</v>
      </c>
      <c r="F82" s="122">
        <v>3650</v>
      </c>
      <c r="G82" s="122"/>
      <c r="H82" s="122"/>
      <c r="I82" s="122"/>
    </row>
    <row r="83" ht="75" spans="1:9">
      <c r="A83" s="169" t="s">
        <v>193</v>
      </c>
      <c r="B83" s="101" t="s">
        <v>337</v>
      </c>
      <c r="C83" s="93"/>
      <c r="D83" s="94"/>
      <c r="E83" s="95"/>
      <c r="F83" s="122">
        <f t="shared" si="8"/>
        <v>19529</v>
      </c>
      <c r="G83" s="122"/>
      <c r="H83" s="122"/>
      <c r="I83" s="122"/>
    </row>
    <row r="84" ht="37.5" spans="1:9">
      <c r="A84" s="132" t="s">
        <v>153</v>
      </c>
      <c r="B84" s="101" t="s">
        <v>337</v>
      </c>
      <c r="C84" s="93"/>
      <c r="D84" s="94"/>
      <c r="E84" s="104">
        <v>100</v>
      </c>
      <c r="F84" s="122">
        <v>19529</v>
      </c>
      <c r="G84" s="122"/>
      <c r="H84" s="122"/>
      <c r="I84" s="122"/>
    </row>
    <row r="85" ht="37.5" spans="1:9">
      <c r="A85" s="120" t="s">
        <v>195</v>
      </c>
      <c r="B85" s="101" t="s">
        <v>338</v>
      </c>
      <c r="C85" s="102"/>
      <c r="D85" s="103"/>
      <c r="E85" s="104"/>
      <c r="F85" s="122">
        <v>30000</v>
      </c>
      <c r="G85" s="122">
        <f>G86</f>
        <v>30000</v>
      </c>
      <c r="H85" s="122">
        <v>50000</v>
      </c>
      <c r="I85" s="122">
        <f>I86</f>
        <v>30000</v>
      </c>
    </row>
    <row r="86" ht="37.5" spans="1:9">
      <c r="A86" s="120" t="s">
        <v>174</v>
      </c>
      <c r="B86" s="101" t="s">
        <v>338</v>
      </c>
      <c r="C86" s="102"/>
      <c r="D86" s="103"/>
      <c r="E86" s="104">
        <v>200</v>
      </c>
      <c r="F86" s="122">
        <v>30000</v>
      </c>
      <c r="G86" s="122">
        <v>30000</v>
      </c>
      <c r="H86" s="122">
        <f>H87</f>
        <v>150000</v>
      </c>
      <c r="I86" s="167">
        <v>30000</v>
      </c>
    </row>
    <row r="87" spans="1:9">
      <c r="A87" s="120" t="s">
        <v>197</v>
      </c>
      <c r="B87" s="101" t="s">
        <v>339</v>
      </c>
      <c r="C87" s="102"/>
      <c r="D87" s="103"/>
      <c r="E87" s="104"/>
      <c r="F87" s="122">
        <v>50000</v>
      </c>
      <c r="G87" s="122">
        <f>G88</f>
        <v>50000</v>
      </c>
      <c r="H87" s="122">
        <v>150000</v>
      </c>
      <c r="I87" s="122">
        <f>I88</f>
        <v>50000</v>
      </c>
    </row>
    <row r="88" ht="37.5" spans="1:9">
      <c r="A88" s="120" t="s">
        <v>174</v>
      </c>
      <c r="B88" s="101" t="s">
        <v>339</v>
      </c>
      <c r="C88" s="102"/>
      <c r="D88" s="103"/>
      <c r="E88" s="104">
        <v>200</v>
      </c>
      <c r="F88" s="122">
        <f>F89</f>
        <v>50000</v>
      </c>
      <c r="G88" s="122">
        <v>50000</v>
      </c>
      <c r="H88" s="122">
        <v>150000</v>
      </c>
      <c r="I88" s="122">
        <v>50000</v>
      </c>
    </row>
    <row r="89" spans="1:9">
      <c r="A89" s="120" t="s">
        <v>199</v>
      </c>
      <c r="B89" s="101" t="s">
        <v>340</v>
      </c>
      <c r="C89" s="102"/>
      <c r="D89" s="103"/>
      <c r="E89" s="104"/>
      <c r="F89" s="122">
        <v>50000</v>
      </c>
      <c r="G89" s="122">
        <f>G90</f>
        <v>50000</v>
      </c>
      <c r="H89" s="122">
        <f>H90</f>
        <v>50000</v>
      </c>
      <c r="I89" s="122">
        <f>I90</f>
        <v>50000</v>
      </c>
    </row>
    <row r="90" ht="37.5" spans="1:9">
      <c r="A90" s="120" t="s">
        <v>174</v>
      </c>
      <c r="B90" s="170" t="s">
        <v>340</v>
      </c>
      <c r="C90" s="171"/>
      <c r="D90" s="172"/>
      <c r="E90" s="173">
        <v>200</v>
      </c>
      <c r="F90" s="122">
        <v>50000</v>
      </c>
      <c r="G90" s="122">
        <v>50000</v>
      </c>
      <c r="H90" s="122">
        <v>50000</v>
      </c>
      <c r="I90" s="122">
        <v>50000</v>
      </c>
    </row>
    <row r="91" spans="1:9">
      <c r="A91" s="142" t="s">
        <v>201</v>
      </c>
      <c r="B91" s="101"/>
      <c r="C91" s="102"/>
      <c r="D91" s="102"/>
      <c r="E91" s="174"/>
      <c r="F91" s="168">
        <f t="shared" ref="F91:G94" si="9">F92</f>
        <v>134910</v>
      </c>
      <c r="G91" s="168">
        <f t="shared" si="9"/>
        <v>148721</v>
      </c>
      <c r="H91" s="168">
        <f t="shared" ref="H91:I94" si="10">H92</f>
        <v>112000</v>
      </c>
      <c r="I91" s="168">
        <f t="shared" si="10"/>
        <v>162767</v>
      </c>
    </row>
    <row r="92" spans="1:9">
      <c r="A92" s="137" t="s">
        <v>202</v>
      </c>
      <c r="B92" s="101"/>
      <c r="C92" s="102"/>
      <c r="D92" s="102"/>
      <c r="E92" s="175"/>
      <c r="F92" s="176">
        <f t="shared" si="9"/>
        <v>134910</v>
      </c>
      <c r="G92" s="176">
        <f t="shared" si="9"/>
        <v>148721</v>
      </c>
      <c r="H92" s="176">
        <f t="shared" si="10"/>
        <v>112000</v>
      </c>
      <c r="I92" s="176">
        <f t="shared" si="10"/>
        <v>162767</v>
      </c>
    </row>
    <row r="93" ht="37.5" spans="1:9">
      <c r="A93" s="137" t="s">
        <v>189</v>
      </c>
      <c r="B93" s="101" t="s">
        <v>335</v>
      </c>
      <c r="C93" s="102"/>
      <c r="D93" s="102"/>
      <c r="E93" s="175"/>
      <c r="F93" s="176">
        <f t="shared" si="9"/>
        <v>134910</v>
      </c>
      <c r="G93" s="176">
        <f t="shared" si="9"/>
        <v>148721</v>
      </c>
      <c r="H93" s="176">
        <f t="shared" si="10"/>
        <v>112000</v>
      </c>
      <c r="I93" s="176">
        <f t="shared" si="10"/>
        <v>162767</v>
      </c>
    </row>
    <row r="94" spans="1:9">
      <c r="A94" s="137" t="s">
        <v>191</v>
      </c>
      <c r="B94" s="101" t="s">
        <v>204</v>
      </c>
      <c r="C94" s="102"/>
      <c r="D94" s="102"/>
      <c r="E94" s="175"/>
      <c r="F94" s="176">
        <f t="shared" si="9"/>
        <v>134910</v>
      </c>
      <c r="G94" s="176">
        <f t="shared" si="9"/>
        <v>148721</v>
      </c>
      <c r="H94" s="176">
        <f t="shared" si="10"/>
        <v>112000</v>
      </c>
      <c r="I94" s="176">
        <f t="shared" si="10"/>
        <v>162767</v>
      </c>
    </row>
    <row r="95" ht="37.5" spans="1:9">
      <c r="A95" s="137" t="s">
        <v>205</v>
      </c>
      <c r="B95" s="148" t="s">
        <v>341</v>
      </c>
      <c r="C95" s="149"/>
      <c r="D95" s="150"/>
      <c r="E95" s="175"/>
      <c r="F95" s="176">
        <f>F96+F97</f>
        <v>134910</v>
      </c>
      <c r="G95" s="176">
        <f>G96+G97</f>
        <v>148721</v>
      </c>
      <c r="H95" s="176">
        <f>H96+H97</f>
        <v>112000</v>
      </c>
      <c r="I95" s="176">
        <f>I96+I97</f>
        <v>162767</v>
      </c>
    </row>
    <row r="96" ht="75" spans="1:9">
      <c r="A96" s="137" t="s">
        <v>141</v>
      </c>
      <c r="B96" s="148" t="s">
        <v>341</v>
      </c>
      <c r="C96" s="149"/>
      <c r="D96" s="150"/>
      <c r="E96" s="175" t="s">
        <v>142</v>
      </c>
      <c r="F96" s="122">
        <v>132804</v>
      </c>
      <c r="G96" s="122">
        <v>140700</v>
      </c>
      <c r="H96" s="122">
        <v>112000</v>
      </c>
      <c r="I96" s="122">
        <v>160000</v>
      </c>
    </row>
    <row r="97" ht="37.5" spans="1:9">
      <c r="A97" s="137" t="s">
        <v>174</v>
      </c>
      <c r="B97" s="148" t="s">
        <v>341</v>
      </c>
      <c r="C97" s="149"/>
      <c r="D97" s="150"/>
      <c r="E97" s="175" t="s">
        <v>175</v>
      </c>
      <c r="F97" s="122">
        <v>2106</v>
      </c>
      <c r="G97" s="177">
        <v>8021</v>
      </c>
      <c r="H97" s="178"/>
      <c r="I97" s="178">
        <v>2767</v>
      </c>
    </row>
    <row r="98" spans="1:9">
      <c r="A98" s="127" t="s">
        <v>217</v>
      </c>
      <c r="B98" s="148"/>
      <c r="C98" s="149"/>
      <c r="D98" s="150"/>
      <c r="E98" s="151"/>
      <c r="F98" s="130">
        <f t="shared" ref="F98:F102" si="11">F99</f>
        <v>1541270</v>
      </c>
      <c r="G98" s="179"/>
      <c r="H98" s="180"/>
      <c r="I98" s="180"/>
    </row>
    <row r="99" spans="1:9">
      <c r="A99" s="127" t="s">
        <v>218</v>
      </c>
      <c r="B99" s="148"/>
      <c r="C99" s="149"/>
      <c r="D99" s="150"/>
      <c r="E99" s="151"/>
      <c r="F99" s="130">
        <f t="shared" si="11"/>
        <v>1541270</v>
      </c>
      <c r="G99" s="179"/>
      <c r="H99" s="180"/>
      <c r="I99" s="180"/>
    </row>
    <row r="100" ht="37.5" spans="1:9">
      <c r="A100" s="120" t="s">
        <v>189</v>
      </c>
      <c r="B100" s="148" t="s">
        <v>335</v>
      </c>
      <c r="C100" s="149"/>
      <c r="D100" s="150"/>
      <c r="E100" s="151"/>
      <c r="F100" s="122">
        <f t="shared" si="11"/>
        <v>1541270</v>
      </c>
      <c r="G100" s="179"/>
      <c r="H100" s="180"/>
      <c r="I100" s="180"/>
    </row>
    <row r="101" spans="1:9">
      <c r="A101" s="181" t="s">
        <v>191</v>
      </c>
      <c r="B101" s="148" t="s">
        <v>204</v>
      </c>
      <c r="C101" s="149"/>
      <c r="D101" s="150"/>
      <c r="E101" s="151"/>
      <c r="F101" s="122">
        <f t="shared" si="11"/>
        <v>1541270</v>
      </c>
      <c r="G101" s="179"/>
      <c r="H101" s="180"/>
      <c r="I101" s="180"/>
    </row>
    <row r="102" ht="75" spans="1:9">
      <c r="A102" s="181" t="s">
        <v>219</v>
      </c>
      <c r="B102" s="148" t="s">
        <v>342</v>
      </c>
      <c r="C102" s="149"/>
      <c r="D102" s="150"/>
      <c r="E102" s="151"/>
      <c r="F102" s="122">
        <f t="shared" si="11"/>
        <v>1541270</v>
      </c>
      <c r="G102" s="179"/>
      <c r="H102" s="180"/>
      <c r="I102" s="180"/>
    </row>
    <row r="103" ht="37.5" spans="1:9">
      <c r="A103" s="120" t="s">
        <v>174</v>
      </c>
      <c r="B103" s="148" t="s">
        <v>342</v>
      </c>
      <c r="C103" s="149"/>
      <c r="D103" s="150"/>
      <c r="E103" s="151" t="s">
        <v>175</v>
      </c>
      <c r="F103" s="122">
        <v>1541270</v>
      </c>
      <c r="G103" s="179"/>
      <c r="H103" s="180"/>
      <c r="I103" s="180"/>
    </row>
    <row r="104" spans="1:9">
      <c r="A104" s="127" t="s">
        <v>221</v>
      </c>
      <c r="B104" s="182"/>
      <c r="C104" s="183"/>
      <c r="D104" s="184"/>
      <c r="E104" s="185"/>
      <c r="F104" s="186">
        <f t="shared" ref="F104:F106" si="12">F105</f>
        <v>1115551</v>
      </c>
      <c r="G104" s="178"/>
      <c r="H104" s="178"/>
      <c r="I104" s="178"/>
    </row>
    <row r="105" ht="56.25" spans="1:9">
      <c r="A105" s="120" t="s">
        <v>223</v>
      </c>
      <c r="B105" s="187"/>
      <c r="C105" s="188"/>
      <c r="D105" s="189"/>
      <c r="E105" s="190"/>
      <c r="F105" s="191">
        <f t="shared" si="12"/>
        <v>1115551</v>
      </c>
      <c r="G105" s="178"/>
      <c r="H105" s="178"/>
      <c r="I105" s="178"/>
    </row>
    <row r="106" ht="56.25" spans="1:9">
      <c r="A106" s="120" t="s">
        <v>223</v>
      </c>
      <c r="B106" s="187" t="s">
        <v>204</v>
      </c>
      <c r="C106" s="188"/>
      <c r="D106" s="189"/>
      <c r="E106" s="190"/>
      <c r="F106" s="191">
        <f t="shared" si="12"/>
        <v>1115551</v>
      </c>
      <c r="G106" s="178"/>
      <c r="H106" s="178"/>
      <c r="I106" s="178"/>
    </row>
    <row r="107" ht="56.25" spans="1:9">
      <c r="A107" s="120" t="s">
        <v>223</v>
      </c>
      <c r="B107" s="187" t="s">
        <v>192</v>
      </c>
      <c r="C107" s="188"/>
      <c r="D107" s="189"/>
      <c r="E107" s="190"/>
      <c r="F107" s="191">
        <f>F108+F109</f>
        <v>1115551</v>
      </c>
      <c r="G107" s="178"/>
      <c r="H107" s="178"/>
      <c r="I107" s="178"/>
    </row>
    <row r="108" ht="56.25" spans="1:9">
      <c r="A108" s="120" t="s">
        <v>225</v>
      </c>
      <c r="B108" s="187" t="s">
        <v>343</v>
      </c>
      <c r="C108" s="188"/>
      <c r="D108" s="189"/>
      <c r="E108" s="190" t="s">
        <v>175</v>
      </c>
      <c r="F108" s="191">
        <v>780886</v>
      </c>
      <c r="G108" s="178"/>
      <c r="H108" s="178"/>
      <c r="I108" s="178"/>
    </row>
    <row r="109" ht="56.25" spans="1:9">
      <c r="A109" s="120" t="s">
        <v>227</v>
      </c>
      <c r="B109" s="187" t="s">
        <v>344</v>
      </c>
      <c r="C109" s="188"/>
      <c r="D109" s="189"/>
      <c r="E109" s="190" t="s">
        <v>175</v>
      </c>
      <c r="F109" s="191">
        <v>334665</v>
      </c>
      <c r="G109" s="178"/>
      <c r="H109" s="178"/>
      <c r="I109" s="178"/>
    </row>
    <row r="110" spans="1:9">
      <c r="A110" s="129" t="s">
        <v>229</v>
      </c>
      <c r="B110" s="148"/>
      <c r="C110" s="149"/>
      <c r="D110" s="150"/>
      <c r="E110" s="151"/>
      <c r="F110" s="130">
        <f>F111+F116</f>
        <v>81266</v>
      </c>
      <c r="G110" s="179"/>
      <c r="H110" s="180"/>
      <c r="I110" s="180"/>
    </row>
    <row r="111" spans="1:9">
      <c r="A111" s="129" t="s">
        <v>231</v>
      </c>
      <c r="B111" s="148"/>
      <c r="C111" s="149"/>
      <c r="D111" s="150"/>
      <c r="E111" s="151"/>
      <c r="F111" s="130">
        <f>F112</f>
        <v>81266</v>
      </c>
      <c r="G111" s="179"/>
      <c r="H111" s="180"/>
      <c r="I111" s="180"/>
    </row>
    <row r="112" ht="37.5" spans="1:9">
      <c r="A112" s="120" t="s">
        <v>189</v>
      </c>
      <c r="B112" s="148" t="s">
        <v>335</v>
      </c>
      <c r="C112" s="149"/>
      <c r="D112" s="150"/>
      <c r="E112" s="151"/>
      <c r="F112" s="122">
        <f>F113</f>
        <v>81266</v>
      </c>
      <c r="G112" s="179"/>
      <c r="H112" s="180"/>
      <c r="I112" s="180"/>
    </row>
    <row r="113" spans="1:9">
      <c r="A113" s="132" t="s">
        <v>191</v>
      </c>
      <c r="B113" s="148" t="s">
        <v>204</v>
      </c>
      <c r="C113" s="149"/>
      <c r="D113" s="150"/>
      <c r="E113" s="151"/>
      <c r="F113" s="122">
        <f>F115</f>
        <v>81266</v>
      </c>
      <c r="G113" s="179"/>
      <c r="H113" s="180"/>
      <c r="I113" s="180"/>
    </row>
    <row r="114" ht="37.5" spans="1:9">
      <c r="A114" s="192" t="s">
        <v>232</v>
      </c>
      <c r="B114" s="148" t="s">
        <v>345</v>
      </c>
      <c r="C114" s="149"/>
      <c r="D114" s="150"/>
      <c r="E114" s="151"/>
      <c r="F114" s="121">
        <f>F115</f>
        <v>81266</v>
      </c>
      <c r="G114" s="179"/>
      <c r="H114" s="180"/>
      <c r="I114" s="180"/>
    </row>
    <row r="115" ht="37.5" spans="1:9">
      <c r="A115" s="120" t="s">
        <v>174</v>
      </c>
      <c r="B115" s="148" t="s">
        <v>345</v>
      </c>
      <c r="C115" s="149"/>
      <c r="D115" s="150"/>
      <c r="E115" s="151" t="s">
        <v>175</v>
      </c>
      <c r="F115" s="122">
        <v>81266</v>
      </c>
      <c r="G115" s="179"/>
      <c r="H115" s="180"/>
      <c r="I115" s="180"/>
    </row>
    <row r="129" s="66" customFormat="1" spans="1:36">
      <c r="A129" s="67"/>
      <c r="B129" s="193"/>
      <c r="C129" s="194"/>
      <c r="D129" s="195"/>
      <c r="E129" s="195"/>
      <c r="F129" s="196"/>
      <c r="G129" s="197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  <c r="AF129" s="165"/>
      <c r="AG129" s="165"/>
      <c r="AH129" s="165"/>
      <c r="AI129" s="165"/>
      <c r="AJ129" s="165"/>
    </row>
    <row r="130" s="66" customFormat="1" spans="1:36">
      <c r="A130" s="67"/>
      <c r="B130" s="193"/>
      <c r="C130" s="194"/>
      <c r="D130" s="195"/>
      <c r="E130" s="195"/>
      <c r="F130" s="196"/>
      <c r="G130" s="197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  <c r="AF130" s="165"/>
      <c r="AG130" s="165"/>
      <c r="AH130" s="165"/>
      <c r="AI130" s="165"/>
      <c r="AJ130" s="165"/>
    </row>
    <row r="131" s="66" customFormat="1" spans="1:36">
      <c r="A131" s="67"/>
      <c r="B131" s="193"/>
      <c r="C131" s="194"/>
      <c r="D131" s="195"/>
      <c r="E131" s="195"/>
      <c r="F131" s="196"/>
      <c r="G131" s="197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  <c r="AF131" s="165"/>
      <c r="AG131" s="165"/>
      <c r="AH131" s="165"/>
      <c r="AI131" s="165"/>
      <c r="AJ131" s="165"/>
    </row>
    <row r="132" s="66" customFormat="1" spans="1:36">
      <c r="A132" s="67"/>
      <c r="B132" s="193"/>
      <c r="C132" s="194"/>
      <c r="D132" s="195"/>
      <c r="E132" s="195"/>
      <c r="F132" s="196"/>
      <c r="G132" s="197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  <c r="AF132" s="165"/>
      <c r="AG132" s="165"/>
      <c r="AH132" s="165"/>
      <c r="AI132" s="165"/>
      <c r="AJ132" s="165"/>
    </row>
    <row r="133" s="66" customFormat="1" spans="1:36">
      <c r="A133" s="67"/>
      <c r="B133" s="193"/>
      <c r="C133" s="194"/>
      <c r="D133" s="195"/>
      <c r="E133" s="195"/>
      <c r="F133" s="196"/>
      <c r="G133" s="197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F133" s="165"/>
      <c r="AG133" s="165"/>
      <c r="AH133" s="165"/>
      <c r="AI133" s="165"/>
      <c r="AJ133" s="165"/>
    </row>
    <row r="134" s="66" customFormat="1" spans="1:36">
      <c r="A134" s="67"/>
      <c r="B134" s="193"/>
      <c r="C134" s="194"/>
      <c r="D134" s="195"/>
      <c r="E134" s="195"/>
      <c r="F134" s="196"/>
      <c r="G134" s="197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165"/>
      <c r="AG134" s="165"/>
      <c r="AH134" s="165"/>
      <c r="AI134" s="165"/>
      <c r="AJ134" s="165"/>
    </row>
    <row r="135" s="66" customFormat="1" spans="1:36">
      <c r="A135" s="67"/>
      <c r="B135" s="193"/>
      <c r="C135" s="194"/>
      <c r="D135" s="195"/>
      <c r="E135" s="195"/>
      <c r="F135" s="196"/>
      <c r="G135" s="197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165"/>
      <c r="AG135" s="165"/>
      <c r="AH135" s="165"/>
      <c r="AI135" s="165"/>
      <c r="AJ135" s="165"/>
    </row>
    <row r="136" s="66" customFormat="1" spans="1:36">
      <c r="A136" s="67"/>
      <c r="B136" s="193"/>
      <c r="C136" s="194"/>
      <c r="D136" s="195"/>
      <c r="E136" s="195"/>
      <c r="F136" s="196"/>
      <c r="G136" s="197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165"/>
      <c r="AG136" s="165"/>
      <c r="AH136" s="165"/>
      <c r="AI136" s="165"/>
      <c r="AJ136" s="165"/>
    </row>
    <row r="137" s="66" customFormat="1" spans="1:36">
      <c r="A137" s="67"/>
      <c r="B137" s="193"/>
      <c r="C137" s="194"/>
      <c r="D137" s="195"/>
      <c r="E137" s="195"/>
      <c r="F137" s="196"/>
      <c r="G137" s="197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F137" s="165"/>
      <c r="AG137" s="165"/>
      <c r="AH137" s="165"/>
      <c r="AI137" s="165"/>
      <c r="AJ137" s="165"/>
    </row>
    <row r="138" s="66" customFormat="1" spans="1:36">
      <c r="A138" s="67"/>
      <c r="B138" s="193"/>
      <c r="C138" s="194"/>
      <c r="D138" s="195"/>
      <c r="E138" s="195"/>
      <c r="F138" s="196"/>
      <c r="G138" s="197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  <c r="AF138" s="165"/>
      <c r="AG138" s="165"/>
      <c r="AH138" s="165"/>
      <c r="AI138" s="165"/>
      <c r="AJ138" s="165"/>
    </row>
    <row r="139" s="66" customFormat="1" spans="1:36">
      <c r="A139" s="67"/>
      <c r="B139" s="193"/>
      <c r="C139" s="194"/>
      <c r="D139" s="195"/>
      <c r="E139" s="195"/>
      <c r="F139" s="196"/>
      <c r="G139" s="197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/>
      <c r="AF139" s="165"/>
      <c r="AG139" s="165"/>
      <c r="AH139" s="165"/>
      <c r="AI139" s="165"/>
      <c r="AJ139" s="165"/>
    </row>
    <row r="140" s="66" customFormat="1" spans="1:36">
      <c r="A140" s="67"/>
      <c r="B140" s="193"/>
      <c r="C140" s="194"/>
      <c r="D140" s="195"/>
      <c r="E140" s="195"/>
      <c r="F140" s="196"/>
      <c r="G140" s="197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/>
      <c r="AF140" s="165"/>
      <c r="AG140" s="165"/>
      <c r="AH140" s="165"/>
      <c r="AI140" s="165"/>
      <c r="AJ140" s="165"/>
    </row>
    <row r="141" s="66" customFormat="1" spans="1:36">
      <c r="A141" s="67"/>
      <c r="B141" s="193"/>
      <c r="C141" s="194"/>
      <c r="D141" s="195"/>
      <c r="E141" s="195"/>
      <c r="F141" s="196"/>
      <c r="G141" s="197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/>
      <c r="AF141" s="165"/>
      <c r="AG141" s="165"/>
      <c r="AH141" s="165"/>
      <c r="AI141" s="165"/>
      <c r="AJ141" s="165"/>
    </row>
    <row r="142" s="66" customFormat="1" spans="1:36">
      <c r="A142" s="67"/>
      <c r="B142" s="193"/>
      <c r="C142" s="194"/>
      <c r="D142" s="195"/>
      <c r="E142" s="195"/>
      <c r="F142" s="196"/>
      <c r="G142" s="197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/>
      <c r="AF142" s="165"/>
      <c r="AG142" s="165"/>
      <c r="AH142" s="165"/>
      <c r="AI142" s="165"/>
      <c r="AJ142" s="165"/>
    </row>
    <row r="143" s="66" customFormat="1" spans="1:36">
      <c r="A143" s="67"/>
      <c r="B143" s="193"/>
      <c r="C143" s="194"/>
      <c r="D143" s="195"/>
      <c r="E143" s="195"/>
      <c r="F143" s="196"/>
      <c r="G143" s="197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/>
      <c r="AF143" s="165"/>
      <c r="AG143" s="165"/>
      <c r="AH143" s="165"/>
      <c r="AI143" s="165"/>
      <c r="AJ143" s="165"/>
    </row>
    <row r="144" s="66" customFormat="1" spans="1:36">
      <c r="A144" s="67"/>
      <c r="B144" s="193"/>
      <c r="C144" s="194"/>
      <c r="D144" s="195"/>
      <c r="E144" s="195"/>
      <c r="F144" s="196"/>
      <c r="G144" s="197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/>
      <c r="AF144" s="165"/>
      <c r="AG144" s="165"/>
      <c r="AH144" s="165"/>
      <c r="AI144" s="165"/>
      <c r="AJ144" s="165"/>
    </row>
    <row r="145" s="66" customFormat="1" spans="1:36">
      <c r="A145" s="67"/>
      <c r="B145" s="193"/>
      <c r="C145" s="194"/>
      <c r="D145" s="195"/>
      <c r="E145" s="195"/>
      <c r="F145" s="196"/>
      <c r="G145" s="197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/>
      <c r="AF145" s="165"/>
      <c r="AG145" s="165"/>
      <c r="AH145" s="165"/>
      <c r="AI145" s="165"/>
      <c r="AJ145" s="165"/>
    </row>
    <row r="146" s="66" customFormat="1" spans="1:36">
      <c r="A146" s="67"/>
      <c r="B146" s="193"/>
      <c r="C146" s="194"/>
      <c r="D146" s="195"/>
      <c r="E146" s="195"/>
      <c r="F146" s="196"/>
      <c r="G146" s="197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/>
      <c r="AF146" s="165"/>
      <c r="AG146" s="165"/>
      <c r="AH146" s="165"/>
      <c r="AI146" s="165"/>
      <c r="AJ146" s="165"/>
    </row>
    <row r="147" s="66" customFormat="1" spans="1:36">
      <c r="A147" s="67"/>
      <c r="B147" s="193"/>
      <c r="C147" s="194"/>
      <c r="D147" s="195"/>
      <c r="E147" s="195"/>
      <c r="F147" s="196"/>
      <c r="G147" s="197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  <c r="AF147" s="165"/>
      <c r="AG147" s="165"/>
      <c r="AH147" s="165"/>
      <c r="AI147" s="165"/>
      <c r="AJ147" s="165"/>
    </row>
    <row r="148" s="66" customFormat="1" spans="1:36">
      <c r="A148" s="67"/>
      <c r="B148" s="193"/>
      <c r="C148" s="194"/>
      <c r="D148" s="195"/>
      <c r="E148" s="195"/>
      <c r="F148" s="196"/>
      <c r="G148" s="197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/>
      <c r="AF148" s="165"/>
      <c r="AG148" s="165"/>
      <c r="AH148" s="165"/>
      <c r="AI148" s="165"/>
      <c r="AJ148" s="165"/>
    </row>
    <row r="149" s="66" customFormat="1" spans="1:36">
      <c r="A149" s="67"/>
      <c r="B149" s="193"/>
      <c r="C149" s="194"/>
      <c r="D149" s="195"/>
      <c r="E149" s="195"/>
      <c r="F149" s="196"/>
      <c r="G149" s="197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/>
      <c r="AF149" s="165"/>
      <c r="AG149" s="165"/>
      <c r="AH149" s="165"/>
      <c r="AI149" s="165"/>
      <c r="AJ149" s="165"/>
    </row>
    <row r="150" s="66" customFormat="1" spans="1:36">
      <c r="A150" s="67"/>
      <c r="B150" s="193"/>
      <c r="C150" s="194"/>
      <c r="D150" s="195"/>
      <c r="E150" s="195"/>
      <c r="F150" s="196"/>
      <c r="G150" s="197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/>
      <c r="AF150" s="165"/>
      <c r="AG150" s="165"/>
      <c r="AH150" s="165"/>
      <c r="AI150" s="165"/>
      <c r="AJ150" s="165"/>
    </row>
    <row r="151" s="66" customFormat="1" spans="1:36">
      <c r="A151" s="67"/>
      <c r="B151" s="193"/>
      <c r="C151" s="194"/>
      <c r="D151" s="195"/>
      <c r="E151" s="195"/>
      <c r="F151" s="196"/>
      <c r="G151" s="197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/>
      <c r="AF151" s="165"/>
      <c r="AG151" s="165"/>
      <c r="AH151" s="165"/>
      <c r="AI151" s="165"/>
      <c r="AJ151" s="165"/>
    </row>
    <row r="152" s="66" customFormat="1" spans="1:36">
      <c r="A152" s="67"/>
      <c r="B152" s="193"/>
      <c r="C152" s="194"/>
      <c r="D152" s="195"/>
      <c r="E152" s="195"/>
      <c r="F152" s="196"/>
      <c r="G152" s="197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/>
      <c r="AF152" s="165"/>
      <c r="AG152" s="165"/>
      <c r="AH152" s="165"/>
      <c r="AI152" s="165"/>
      <c r="AJ152" s="165"/>
    </row>
    <row r="153" s="66" customFormat="1" spans="1:36">
      <c r="A153" s="67"/>
      <c r="B153" s="193"/>
      <c r="C153" s="194"/>
      <c r="D153" s="195"/>
      <c r="E153" s="195"/>
      <c r="F153" s="196"/>
      <c r="G153" s="197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  <c r="AF153" s="165"/>
      <c r="AG153" s="165"/>
      <c r="AH153" s="165"/>
      <c r="AI153" s="165"/>
      <c r="AJ153" s="165"/>
    </row>
    <row r="154" s="66" customFormat="1" spans="1:36">
      <c r="A154" s="67"/>
      <c r="B154" s="193"/>
      <c r="C154" s="194"/>
      <c r="D154" s="195"/>
      <c r="E154" s="195"/>
      <c r="F154" s="196"/>
      <c r="G154" s="197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/>
      <c r="AF154" s="165"/>
      <c r="AG154" s="165"/>
      <c r="AH154" s="165"/>
      <c r="AI154" s="165"/>
      <c r="AJ154" s="165"/>
    </row>
    <row r="155" s="66" customFormat="1" spans="1:36">
      <c r="A155" s="67"/>
      <c r="B155" s="193"/>
      <c r="C155" s="194"/>
      <c r="D155" s="195"/>
      <c r="E155" s="195"/>
      <c r="F155" s="196"/>
      <c r="G155" s="197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/>
      <c r="AF155" s="165"/>
      <c r="AG155" s="165"/>
      <c r="AH155" s="165"/>
      <c r="AI155" s="165"/>
      <c r="AJ155" s="165"/>
    </row>
    <row r="156" s="66" customFormat="1" spans="1:36">
      <c r="A156" s="67"/>
      <c r="B156" s="193"/>
      <c r="C156" s="194"/>
      <c r="D156" s="195"/>
      <c r="E156" s="195"/>
      <c r="F156" s="196"/>
      <c r="G156" s="197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/>
      <c r="AF156" s="165"/>
      <c r="AG156" s="165"/>
      <c r="AH156" s="165"/>
      <c r="AI156" s="165"/>
      <c r="AJ156" s="165"/>
    </row>
    <row r="157" s="66" customFormat="1" spans="1:36">
      <c r="A157" s="67"/>
      <c r="B157" s="193"/>
      <c r="C157" s="194"/>
      <c r="D157" s="195"/>
      <c r="E157" s="195"/>
      <c r="F157" s="196"/>
      <c r="G157" s="197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/>
      <c r="AF157" s="165"/>
      <c r="AG157" s="165"/>
      <c r="AH157" s="165"/>
      <c r="AI157" s="165"/>
      <c r="AJ157" s="165"/>
    </row>
    <row r="158" s="66" customFormat="1" spans="1:36">
      <c r="A158" s="67"/>
      <c r="B158" s="193"/>
      <c r="C158" s="194"/>
      <c r="D158" s="195"/>
      <c r="E158" s="195"/>
      <c r="F158" s="196"/>
      <c r="G158" s="197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/>
      <c r="AF158" s="165"/>
      <c r="AG158" s="165"/>
      <c r="AH158" s="165"/>
      <c r="AI158" s="165"/>
      <c r="AJ158" s="165"/>
    </row>
    <row r="159" s="66" customFormat="1" spans="1:36">
      <c r="A159" s="67"/>
      <c r="B159" s="193"/>
      <c r="C159" s="194"/>
      <c r="D159" s="195"/>
      <c r="E159" s="195"/>
      <c r="F159" s="196"/>
      <c r="G159" s="197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/>
      <c r="AF159" s="165"/>
      <c r="AG159" s="165"/>
      <c r="AH159" s="165"/>
      <c r="AI159" s="165"/>
      <c r="AJ159" s="165"/>
    </row>
    <row r="160" s="66" customFormat="1" spans="1:36">
      <c r="A160" s="67"/>
      <c r="B160" s="193"/>
      <c r="C160" s="194"/>
      <c r="D160" s="195"/>
      <c r="E160" s="195"/>
      <c r="F160" s="196"/>
      <c r="G160" s="197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/>
      <c r="AF160" s="165"/>
      <c r="AG160" s="165"/>
      <c r="AH160" s="165"/>
      <c r="AI160" s="165"/>
      <c r="AJ160" s="165"/>
    </row>
    <row r="161" s="66" customFormat="1" spans="1:36">
      <c r="A161" s="67"/>
      <c r="B161" s="193"/>
      <c r="C161" s="194"/>
      <c r="D161" s="195"/>
      <c r="E161" s="195"/>
      <c r="F161" s="196"/>
      <c r="G161" s="197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/>
      <c r="AF161" s="165"/>
      <c r="AG161" s="165"/>
      <c r="AH161" s="165"/>
      <c r="AI161" s="165"/>
      <c r="AJ161" s="165"/>
    </row>
    <row r="162" s="66" customFormat="1" spans="1:36">
      <c r="A162" s="67"/>
      <c r="B162" s="193"/>
      <c r="C162" s="194"/>
      <c r="D162" s="195"/>
      <c r="E162" s="195"/>
      <c r="F162" s="196"/>
      <c r="G162" s="197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/>
      <c r="AF162" s="165"/>
      <c r="AG162" s="165"/>
      <c r="AH162" s="165"/>
      <c r="AI162" s="165"/>
      <c r="AJ162" s="165"/>
    </row>
    <row r="163" s="66" customFormat="1" spans="1:36">
      <c r="A163" s="67"/>
      <c r="B163" s="193"/>
      <c r="C163" s="194"/>
      <c r="D163" s="195"/>
      <c r="E163" s="195"/>
      <c r="F163" s="196"/>
      <c r="G163" s="197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/>
      <c r="AF163" s="165"/>
      <c r="AG163" s="165"/>
      <c r="AH163" s="165"/>
      <c r="AI163" s="165"/>
      <c r="AJ163" s="165"/>
    </row>
    <row r="164" s="66" customFormat="1" spans="1:36">
      <c r="A164" s="67"/>
      <c r="B164" s="193"/>
      <c r="C164" s="194"/>
      <c r="D164" s="195"/>
      <c r="E164" s="195"/>
      <c r="F164" s="196"/>
      <c r="G164" s="197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  <c r="AC164" s="165"/>
      <c r="AD164" s="165"/>
      <c r="AE164" s="165"/>
      <c r="AF164" s="165"/>
      <c r="AG164" s="165"/>
      <c r="AH164" s="165"/>
      <c r="AI164" s="165"/>
      <c r="AJ164" s="165"/>
    </row>
    <row r="165" s="66" customFormat="1" spans="1:36">
      <c r="A165" s="67"/>
      <c r="B165" s="193"/>
      <c r="C165" s="194"/>
      <c r="D165" s="195"/>
      <c r="E165" s="195"/>
      <c r="F165" s="196"/>
      <c r="G165" s="197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/>
      <c r="AF165" s="165"/>
      <c r="AG165" s="165"/>
      <c r="AH165" s="165"/>
      <c r="AI165" s="165"/>
      <c r="AJ165" s="165"/>
    </row>
  </sheetData>
  <mergeCells count="11">
    <mergeCell ref="A1:I1"/>
    <mergeCell ref="A2:I2"/>
    <mergeCell ref="A3:I3"/>
    <mergeCell ref="A4:I4"/>
    <mergeCell ref="A5:I5"/>
    <mergeCell ref="A6:I6"/>
    <mergeCell ref="G11:I11"/>
    <mergeCell ref="B12:D12"/>
    <mergeCell ref="B13:D13"/>
    <mergeCell ref="B15:D15"/>
    <mergeCell ref="A9:I10"/>
  </mergeCells>
  <pageMargins left="0.7" right="0.2" top="0.4" bottom="0.31" header="0.3" footer="0.23"/>
  <pageSetup paperSize="9" scale="52" fitToHeight="6" orientation="portrait" blackAndWhite="1" horizontalDpi="600" verticalDpi="6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9"/>
  <sheetViews>
    <sheetView view="pageBreakPreview" zoomScale="85" zoomScaleNormal="100" workbookViewId="0">
      <selection activeCell="D9" sqref="D9"/>
    </sheetView>
  </sheetViews>
  <sheetFormatPr defaultColWidth="9.33333333333333" defaultRowHeight="15" outlineLevelCol="6"/>
  <cols>
    <col min="1" max="1" width="6" style="1" customWidth="1"/>
    <col min="2" max="2" width="73" style="1" customWidth="1"/>
    <col min="3" max="3" width="22.3333333333333" style="37" customWidth="1"/>
    <col min="4" max="4" width="17.3333333333333" style="1" customWidth="1"/>
    <col min="5" max="5" width="15.8857142857143" style="1" customWidth="1"/>
    <col min="6" max="16384" width="9.33333333333333" style="1"/>
  </cols>
  <sheetData>
    <row r="1" s="35" customFormat="1" ht="15.75" customHeight="1" spans="1:7">
      <c r="A1" s="2" t="s">
        <v>346</v>
      </c>
      <c r="B1" s="2"/>
      <c r="C1" s="2"/>
      <c r="D1" s="38"/>
      <c r="E1" s="38"/>
      <c r="F1" s="39"/>
      <c r="G1" s="39"/>
    </row>
    <row r="2" s="35" customFormat="1" ht="15.75" customHeight="1" spans="1:7">
      <c r="A2" s="2" t="s">
        <v>285</v>
      </c>
      <c r="B2" s="2"/>
      <c r="C2" s="2"/>
      <c r="D2" s="38"/>
      <c r="E2" s="38"/>
      <c r="F2" s="39"/>
      <c r="G2" s="39"/>
    </row>
    <row r="3" s="35" customFormat="1" ht="15.75" customHeight="1" spans="1:7">
      <c r="A3" s="2" t="s">
        <v>122</v>
      </c>
      <c r="B3" s="2"/>
      <c r="C3" s="2"/>
      <c r="D3" s="38"/>
      <c r="E3" s="38"/>
      <c r="F3" s="39"/>
      <c r="G3" s="39"/>
    </row>
    <row r="4" s="36" customFormat="1" ht="16.5" customHeight="1" spans="1:7">
      <c r="A4" s="4" t="s">
        <v>123</v>
      </c>
      <c r="B4" s="4"/>
      <c r="C4" s="4"/>
      <c r="D4" s="38"/>
      <c r="E4" s="38"/>
      <c r="F4" s="40"/>
      <c r="G4" s="40"/>
    </row>
    <row r="5" s="36" customFormat="1" ht="16.5" customHeight="1" spans="1:7">
      <c r="A5" s="4" t="s">
        <v>3</v>
      </c>
      <c r="B5" s="4"/>
      <c r="C5" s="4"/>
      <c r="D5" s="38"/>
      <c r="E5" s="38"/>
      <c r="F5" s="40"/>
      <c r="G5" s="40"/>
    </row>
    <row r="6" ht="15.75" spans="2:4">
      <c r="B6" s="41"/>
      <c r="C6" s="42"/>
      <c r="D6" s="43" t="s">
        <v>4</v>
      </c>
    </row>
    <row r="7" spans="2:3">
      <c r="B7" s="44" t="s">
        <v>347</v>
      </c>
      <c r="C7" s="45"/>
    </row>
    <row r="8" ht="27" customHeight="1" spans="1:3">
      <c r="A8" s="12" t="s">
        <v>348</v>
      </c>
      <c r="B8" s="12"/>
      <c r="C8" s="12"/>
    </row>
    <row r="9" ht="14.7" customHeight="1" spans="1:3">
      <c r="A9" s="46" t="s">
        <v>349</v>
      </c>
      <c r="B9" s="46"/>
      <c r="C9" s="46"/>
    </row>
    <row r="10" ht="18.75" spans="1:2">
      <c r="A10" s="11"/>
      <c r="B10" s="46"/>
    </row>
    <row r="11" ht="15.75" spans="1:2">
      <c r="A11" s="11"/>
      <c r="B11" s="47"/>
    </row>
    <row r="12" ht="18.75" spans="2:2">
      <c r="B12" s="48" t="s">
        <v>350</v>
      </c>
    </row>
    <row r="13" ht="15.75" spans="1:5">
      <c r="A13" s="49"/>
      <c r="C13" s="50" t="s">
        <v>40</v>
      </c>
      <c r="D13" s="51"/>
      <c r="E13" s="51"/>
    </row>
    <row r="14" ht="81.6" customHeight="1" spans="1:5">
      <c r="A14" s="52" t="s">
        <v>351</v>
      </c>
      <c r="B14" s="19" t="s">
        <v>352</v>
      </c>
      <c r="C14" s="53" t="s">
        <v>353</v>
      </c>
      <c r="D14" s="53" t="s">
        <v>354</v>
      </c>
      <c r="E14" s="53" t="s">
        <v>355</v>
      </c>
    </row>
    <row r="15" ht="18.75" spans="1:5">
      <c r="A15" s="52">
        <v>1</v>
      </c>
      <c r="B15" s="54" t="s">
        <v>356</v>
      </c>
      <c r="C15" s="55">
        <v>0</v>
      </c>
      <c r="D15" s="56">
        <v>0</v>
      </c>
      <c r="E15" s="57">
        <v>0</v>
      </c>
    </row>
    <row r="16" ht="37.5" spans="1:5">
      <c r="A16" s="52">
        <v>2</v>
      </c>
      <c r="B16" s="54" t="s">
        <v>357</v>
      </c>
      <c r="C16" s="55">
        <v>0</v>
      </c>
      <c r="D16" s="56">
        <v>0</v>
      </c>
      <c r="E16" s="57">
        <v>0</v>
      </c>
    </row>
    <row r="17" ht="18.75" spans="1:5">
      <c r="A17" s="52">
        <v>3</v>
      </c>
      <c r="B17" s="54" t="s">
        <v>358</v>
      </c>
      <c r="C17" s="55">
        <v>0</v>
      </c>
      <c r="D17" s="56">
        <v>0</v>
      </c>
      <c r="E17" s="57">
        <v>0</v>
      </c>
    </row>
    <row r="18" ht="18.75" spans="1:5">
      <c r="A18" s="52"/>
      <c r="B18" s="54" t="s">
        <v>359</v>
      </c>
      <c r="C18" s="58">
        <f>+C16+C17</f>
        <v>0</v>
      </c>
      <c r="D18" s="59">
        <f>+D16+D17</f>
        <v>0</v>
      </c>
      <c r="E18" s="60">
        <f>+E16+E17</f>
        <v>0</v>
      </c>
    </row>
    <row r="19" ht="15.75" spans="1:4">
      <c r="A19" s="49"/>
      <c r="D19" s="61"/>
    </row>
    <row r="20" ht="15.75" spans="1:1">
      <c r="A20" s="49"/>
    </row>
    <row r="21" ht="18.75" spans="1:2">
      <c r="A21" s="49"/>
      <c r="B21" s="48" t="s">
        <v>360</v>
      </c>
    </row>
    <row r="22" ht="18.75" spans="1:1">
      <c r="A22" s="48"/>
    </row>
    <row r="23" ht="15.75" spans="1:1">
      <c r="A23" s="49"/>
    </row>
    <row r="24" ht="75" customHeight="1" spans="1:5">
      <c r="A24" s="19" t="s">
        <v>351</v>
      </c>
      <c r="B24" s="19" t="s">
        <v>352</v>
      </c>
      <c r="C24" s="53" t="s">
        <v>361</v>
      </c>
      <c r="D24" s="53" t="s">
        <v>354</v>
      </c>
      <c r="E24" s="53" t="s">
        <v>355</v>
      </c>
    </row>
    <row r="25" ht="18.75" spans="1:5">
      <c r="A25" s="19">
        <v>1</v>
      </c>
      <c r="B25" s="54" t="s">
        <v>356</v>
      </c>
      <c r="C25" s="55">
        <v>0</v>
      </c>
      <c r="D25" s="56">
        <v>0</v>
      </c>
      <c r="E25" s="57">
        <v>0</v>
      </c>
    </row>
    <row r="26" ht="37.5" spans="1:5">
      <c r="A26" s="19">
        <v>2</v>
      </c>
      <c r="B26" s="54" t="s">
        <v>357</v>
      </c>
      <c r="C26" s="55">
        <v>0</v>
      </c>
      <c r="D26" s="56">
        <v>0</v>
      </c>
      <c r="E26" s="57">
        <v>0</v>
      </c>
    </row>
    <row r="27" ht="18.75" spans="1:5">
      <c r="A27" s="19">
        <v>3</v>
      </c>
      <c r="B27" s="54" t="s">
        <v>358</v>
      </c>
      <c r="C27" s="55">
        <v>0</v>
      </c>
      <c r="D27" s="56">
        <v>0</v>
      </c>
      <c r="E27" s="57">
        <v>0</v>
      </c>
    </row>
    <row r="28" ht="18.75" spans="1:5">
      <c r="A28" s="19"/>
      <c r="B28" s="54" t="s">
        <v>359</v>
      </c>
      <c r="C28" s="58">
        <f>+C26</f>
        <v>0</v>
      </c>
      <c r="D28" s="60">
        <f>+D26+D27</f>
        <v>0</v>
      </c>
      <c r="E28" s="60">
        <f>+E26+E27</f>
        <v>0</v>
      </c>
    </row>
    <row r="29" ht="15.75" spans="1:1">
      <c r="A29" s="17"/>
    </row>
  </sheetData>
  <mergeCells count="10">
    <mergeCell ref="A1:E1"/>
    <mergeCell ref="A2:E2"/>
    <mergeCell ref="A3:E3"/>
    <mergeCell ref="A4:E4"/>
    <mergeCell ref="A5:E5"/>
    <mergeCell ref="B6:C6"/>
    <mergeCell ref="B7:C7"/>
    <mergeCell ref="A8:C8"/>
    <mergeCell ref="A9:C9"/>
    <mergeCell ref="C13:E13"/>
  </mergeCells>
  <pageMargins left="0.708661417322835" right="0.708661417322835" top="0.748031496062992" bottom="0.748031496062992" header="0.31496062992126" footer="0.31496062992126"/>
  <pageSetup paperSize="9" scale="64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zoomScaleSheetLayoutView="66" workbookViewId="0">
      <selection activeCell="J11" sqref="J11"/>
    </sheetView>
  </sheetViews>
  <sheetFormatPr defaultColWidth="9.1047619047619" defaultRowHeight="15"/>
  <cols>
    <col min="1" max="1" width="14.3333333333333" style="1" customWidth="1"/>
    <col min="2" max="2" width="16" style="1" customWidth="1"/>
    <col min="3" max="3" width="16.6666666666667" style="1" customWidth="1"/>
    <col min="4" max="4" width="20.4380952380952" style="1" customWidth="1"/>
    <col min="5" max="6" width="14.3333333333333" style="1" customWidth="1"/>
    <col min="7" max="7" width="44.7809523809524" style="1" customWidth="1"/>
    <col min="9" max="9" width="15.6666666666667" customWidth="1"/>
  </cols>
  <sheetData>
    <row r="1" ht="15.75" spans="1:11">
      <c r="A1" s="2" t="s">
        <v>362</v>
      </c>
      <c r="B1" s="2"/>
      <c r="C1" s="2"/>
      <c r="D1" s="2"/>
      <c r="E1" s="2"/>
      <c r="F1" s="2"/>
      <c r="G1" s="2"/>
      <c r="H1" s="3"/>
      <c r="I1" s="3"/>
      <c r="J1" s="3"/>
      <c r="K1" s="3"/>
    </row>
    <row r="2" ht="15.75" spans="1:11">
      <c r="A2" s="2" t="s">
        <v>363</v>
      </c>
      <c r="B2" s="2"/>
      <c r="C2" s="2"/>
      <c r="D2" s="2"/>
      <c r="E2" s="2"/>
      <c r="F2" s="2"/>
      <c r="G2" s="2"/>
      <c r="H2" s="3"/>
      <c r="I2" s="3"/>
      <c r="J2" s="3"/>
      <c r="K2" s="3"/>
    </row>
    <row r="3" ht="15.75" spans="1:11">
      <c r="A3" s="2" t="s">
        <v>122</v>
      </c>
      <c r="B3" s="2"/>
      <c r="C3" s="2"/>
      <c r="D3" s="2"/>
      <c r="E3" s="2"/>
      <c r="F3" s="2"/>
      <c r="G3" s="2"/>
      <c r="H3" s="3"/>
      <c r="I3" s="3"/>
      <c r="J3" s="3"/>
      <c r="K3" s="3"/>
    </row>
    <row r="4" ht="15.75" spans="1:11">
      <c r="A4" s="4" t="s">
        <v>123</v>
      </c>
      <c r="B4" s="4"/>
      <c r="C4" s="4"/>
      <c r="D4" s="4"/>
      <c r="E4" s="4"/>
      <c r="F4" s="4"/>
      <c r="G4" s="4"/>
      <c r="H4" s="3"/>
      <c r="I4" s="3"/>
      <c r="J4" s="3"/>
      <c r="K4" s="3"/>
    </row>
    <row r="5" ht="15.75" spans="1:11">
      <c r="A5" s="4" t="s">
        <v>364</v>
      </c>
      <c r="B5" s="4"/>
      <c r="C5" s="4"/>
      <c r="D5" s="4"/>
      <c r="E5" s="4"/>
      <c r="F5" s="4"/>
      <c r="G5" s="4"/>
      <c r="H5" s="3"/>
      <c r="I5" s="3"/>
      <c r="J5" s="3"/>
      <c r="K5" s="3"/>
    </row>
    <row r="6" ht="15.75" spans="1:11">
      <c r="A6" s="5"/>
      <c r="B6" s="5"/>
      <c r="C6" s="5"/>
      <c r="D6" s="6"/>
      <c r="E6" s="7"/>
      <c r="F6" s="7"/>
      <c r="G6" s="7"/>
      <c r="H6" s="8"/>
      <c r="I6" s="33" t="s">
        <v>4</v>
      </c>
      <c r="J6" s="8"/>
      <c r="K6" s="8"/>
    </row>
    <row r="7" ht="18.75" spans="4:7">
      <c r="D7" s="9"/>
      <c r="E7" s="10"/>
      <c r="F7" s="10"/>
      <c r="G7" s="10"/>
    </row>
    <row r="8" ht="18.75" spans="1:7">
      <c r="A8" s="11"/>
      <c r="B8" s="12" t="s">
        <v>365</v>
      </c>
      <c r="C8" s="12"/>
      <c r="D8" s="12"/>
      <c r="E8" s="12"/>
      <c r="F8" s="12"/>
      <c r="G8" s="13"/>
    </row>
    <row r="9" ht="18.75" spans="1:8">
      <c r="A9" s="12" t="s">
        <v>349</v>
      </c>
      <c r="B9" s="12"/>
      <c r="C9" s="12"/>
      <c r="D9" s="12"/>
      <c r="E9" s="12"/>
      <c r="F9" s="12"/>
      <c r="G9" s="12"/>
      <c r="H9" s="14"/>
    </row>
    <row r="10" ht="15.75" spans="1:1">
      <c r="A10" s="15"/>
    </row>
    <row r="11" ht="43.2" customHeight="1" spans="1:7">
      <c r="A11" s="16" t="s">
        <v>366</v>
      </c>
      <c r="B11" s="16"/>
      <c r="C11" s="16"/>
      <c r="D11" s="16"/>
      <c r="E11" s="16"/>
      <c r="F11" s="16"/>
      <c r="G11" s="16"/>
    </row>
    <row r="12" ht="15.75" spans="1:1">
      <c r="A12" s="17"/>
    </row>
    <row r="13" ht="93.75" spans="1:7">
      <c r="A13" s="18"/>
      <c r="B13" s="19" t="s">
        <v>367</v>
      </c>
      <c r="C13" s="19" t="s">
        <v>368</v>
      </c>
      <c r="D13" s="19" t="s">
        <v>369</v>
      </c>
      <c r="E13" s="19" t="s">
        <v>370</v>
      </c>
      <c r="F13" s="19" t="s">
        <v>371</v>
      </c>
      <c r="G13" s="19" t="s">
        <v>372</v>
      </c>
    </row>
    <row r="14" ht="18.75" spans="1:7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</row>
    <row r="15" ht="18.75" spans="1:7">
      <c r="A15" s="19"/>
      <c r="B15" s="19" t="s">
        <v>373</v>
      </c>
      <c r="C15" s="19" t="s">
        <v>373</v>
      </c>
      <c r="D15" s="19">
        <v>0</v>
      </c>
      <c r="E15" s="19" t="s">
        <v>373</v>
      </c>
      <c r="F15" s="19" t="s">
        <v>373</v>
      </c>
      <c r="G15" s="19" t="s">
        <v>373</v>
      </c>
    </row>
    <row r="16" ht="15.75" spans="1:1">
      <c r="A16" s="17"/>
    </row>
    <row r="17" ht="18.75" spans="1:7">
      <c r="A17" s="20" t="s">
        <v>374</v>
      </c>
      <c r="B17" s="20"/>
      <c r="C17" s="20"/>
      <c r="D17" s="20"/>
      <c r="E17" s="20"/>
      <c r="F17" s="20"/>
      <c r="G17" s="20"/>
    </row>
    <row r="18" ht="18.75" spans="1:7">
      <c r="A18" s="21" t="s">
        <v>375</v>
      </c>
      <c r="B18" s="21"/>
      <c r="C18" s="21"/>
      <c r="D18" s="21"/>
      <c r="E18" s="21"/>
      <c r="F18" s="21"/>
      <c r="G18" s="21"/>
    </row>
    <row r="19" ht="18.75" spans="1:7">
      <c r="A19" s="22" t="s">
        <v>376</v>
      </c>
      <c r="B19" s="23"/>
      <c r="C19" s="23"/>
      <c r="D19" s="23"/>
      <c r="E19" s="23"/>
      <c r="F19" s="23"/>
      <c r="G19" s="23"/>
    </row>
    <row r="20" ht="160.95" customHeight="1" spans="1:11">
      <c r="A20" s="19" t="s">
        <v>377</v>
      </c>
      <c r="B20" s="19"/>
      <c r="C20" s="19"/>
      <c r="D20" s="24" t="s">
        <v>378</v>
      </c>
      <c r="E20" s="25"/>
      <c r="F20" s="25"/>
      <c r="G20" s="26"/>
      <c r="H20" s="24" t="s">
        <v>379</v>
      </c>
      <c r="I20" s="26"/>
      <c r="J20" s="24" t="s">
        <v>380</v>
      </c>
      <c r="K20" s="26"/>
    </row>
    <row r="21" ht="91.2" customHeight="1" spans="1:11">
      <c r="A21" s="19" t="s">
        <v>381</v>
      </c>
      <c r="B21" s="19"/>
      <c r="C21" s="19"/>
      <c r="D21" s="27">
        <v>0</v>
      </c>
      <c r="E21" s="28"/>
      <c r="F21" s="28"/>
      <c r="G21" s="29"/>
      <c r="H21" s="30">
        <v>0</v>
      </c>
      <c r="I21" s="34"/>
      <c r="J21" s="30">
        <v>0</v>
      </c>
      <c r="K21" s="34"/>
    </row>
    <row r="22" ht="15.75" spans="1:4">
      <c r="A22" s="31"/>
      <c r="D22" s="32"/>
    </row>
  </sheetData>
  <mergeCells count="18">
    <mergeCell ref="A1:K1"/>
    <mergeCell ref="A2:K2"/>
    <mergeCell ref="A3:K3"/>
    <mergeCell ref="A4:K4"/>
    <mergeCell ref="A5:K5"/>
    <mergeCell ref="D6:G6"/>
    <mergeCell ref="E7:G7"/>
    <mergeCell ref="B8:G8"/>
    <mergeCell ref="A9:H9"/>
    <mergeCell ref="A11:G11"/>
    <mergeCell ref="A17:G17"/>
    <mergeCell ref="A18:G18"/>
    <mergeCell ref="A20:C20"/>
    <mergeCell ref="D20:G20"/>
    <mergeCell ref="H20:I20"/>
    <mergeCell ref="J20:K20"/>
    <mergeCell ref="A21:C21"/>
    <mergeCell ref="D21:G21"/>
  </mergeCells>
  <pageMargins left="0.748031496062992" right="0.748031496062992" top="0.984251968503937" bottom="0.984251968503937" header="0.511811023622047" footer="0.511811023622047"/>
  <pageSetup paperSize="9" scale="46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прил1</vt:lpstr>
      <vt:lpstr>прил 2</vt:lpstr>
      <vt:lpstr>прил 3</vt:lpstr>
      <vt:lpstr>прил 4</vt:lpstr>
      <vt:lpstr>прил 5</vt:lpstr>
      <vt:lpstr>прил 6</vt:lpstr>
      <vt:lpstr>прил 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</cp:lastModifiedBy>
  <dcterms:created xsi:type="dcterms:W3CDTF">2014-10-25T07:35:00Z</dcterms:created>
  <cp:lastPrinted>2023-02-08T06:17:00Z</cp:lastPrinted>
  <dcterms:modified xsi:type="dcterms:W3CDTF">2023-12-18T12:57:59Z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E0677CE8E1BE47ABAC8879229F0F06B7_13</vt:lpwstr>
  </property>
  <property fmtid="{D5CDD505-2E9C-101B-9397-08002B2CF9AE}" pid="3" name="KSOProductBuildVer">
    <vt:lpwstr>1049-12.2.0.13359</vt:lpwstr>
  </property>
</Properties>
</file>